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прил1 (2)" sheetId="1" r:id="rId1"/>
    <sheet name="прил5 (2)" sheetId="2" r:id="rId2"/>
    <sheet name="прил7 (2)" sheetId="3" r:id="rId3"/>
  </sheets>
  <externalReferences>
    <externalReference r:id="rId6"/>
  </externalReferences>
  <definedNames>
    <definedName name="_xlnm.Print_Titles" localSheetId="1">'прил5 (2)'!$12:$12</definedName>
    <definedName name="_xlnm.Print_Titles" localSheetId="2">'прил7 (2)'!$10:$10</definedName>
    <definedName name="_xlnm.Print_Area" localSheetId="0">'прил1 (2)'!$A$1:$F$32</definedName>
    <definedName name="_xlnm.Print_Area" localSheetId="1">'прил5 (2)'!$A$1:$E$72</definedName>
    <definedName name="_xlnm.Print_Area" localSheetId="2">'прил7 (2)'!$A$1:$J$195</definedName>
  </definedNames>
  <calcPr fullCalcOnLoad="1"/>
</workbook>
</file>

<file path=xl/sharedStrings.xml><?xml version="1.0" encoding="utf-8"?>
<sst xmlns="http://schemas.openxmlformats.org/spreadsheetml/2006/main" count="1210" uniqueCount="429">
  <si>
    <t xml:space="preserve">                                                                                                                                          Приложение № 1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</si>
  <si>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</si>
  <si>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</si>
  <si>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</si>
  <si>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</si>
  <si>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</si>
  <si>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</si>
  <si>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</si>
  <si>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</si>
  <si>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</si>
  <si>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</si>
  <si>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</si>
  <si>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</si>
  <si>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</si>
  <si>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</si>
  <si>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</si>
  <si>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</si>
  <si>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</si>
  <si>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</si>
  <si>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</si>
  <si>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</si>
  <si>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</si>
  <si>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</si>
  <si>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</si>
  <si>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</si>
  <si>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</si>
  <si>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</si>
  <si>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</si>
  <si>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</si>
  <si>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</si>
  <si>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</si>
  <si>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</si>
  <si>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</si>
  <si>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</si>
  <si>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</si>
  <si>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</si>
  <si>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</si>
  <si>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</si>
  <si>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</si>
  <si>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</si>
  <si>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</si>
  <si>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2 02 04000 00 0000 151</t>
  </si>
  <si>
    <t>Прочие межбюджетные трансферты, передаваемые бюджетам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</si>
  <si>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</si>
  <si>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</si>
  <si>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</si>
  <si>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</si>
  <si>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</si>
  <si>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</si>
  <si>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</si>
  <si>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</si>
  <si>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</si>
  <si>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</si>
  <si>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</si>
  <si>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</si>
  <si>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</si>
  <si>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</si>
  <si>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</si>
  <si>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</si>
  <si>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</si>
  <si>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</si>
  <si>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</si>
  <si>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</si>
  <si>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</si>
  <si>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</si>
  <si>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</si>
  <si>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</si>
  <si>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</si>
  <si>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</si>
  <si>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</si>
  <si>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</si>
  <si>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</si>
  <si>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</si>
  <si>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</si>
  <si>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</si>
  <si>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</si>
  <si>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</si>
  <si>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</si>
  <si>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</si>
  <si>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</si>
  <si>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</si>
  <si>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2 02 04999 00 0000 151</t>
  </si>
  <si>
    <t>Приложение №5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</si>
  <si>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</si>
  <si>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</si>
  <si>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</si>
  <si>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</si>
  <si>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</si>
  <si>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</si>
  <si>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</si>
  <si>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</si>
  <si>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</si>
  <si>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</si>
  <si>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</si>
  <si>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</si>
  <si>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</si>
  <si>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</si>
  <si>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</si>
  <si>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</si>
  <si>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</si>
  <si>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</si>
  <si>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</si>
  <si>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</si>
  <si>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</si>
  <si>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</si>
  <si>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</si>
  <si>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</si>
  <si>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</si>
  <si>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</si>
  <si>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</si>
  <si>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</si>
  <si>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</si>
  <si>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</si>
  <si>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</si>
  <si>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</si>
  <si>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</si>
  <si>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</si>
  <si>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</si>
  <si>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</si>
  <si>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</si>
  <si>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</si>
  <si>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</si>
  <si>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</si>
  <si>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</si>
  <si>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</si>
  <si>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</si>
  <si>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</si>
  <si>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</si>
  <si>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</si>
  <si>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</si>
  <si>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</si>
  <si>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</si>
  <si>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</si>
  <si>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</si>
  <si>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</si>
  <si>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Отдельные мероприятия по другим видам транспорта</t>
  </si>
  <si>
    <t>ФИЗИЧЕСКАЯ КУЛЬТУРА И СПОРТ</t>
  </si>
  <si>
    <t>11</t>
  </si>
  <si>
    <t xml:space="preserve">08 2 </t>
  </si>
  <si>
    <t>тыс.руб.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</si>
  <si>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</si>
  <si>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</si>
  <si>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</si>
  <si>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</si>
  <si>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</si>
  <si>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</si>
  <si>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</si>
  <si>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</si>
  <si>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07 1</t>
  </si>
  <si>
    <t>1455</t>
  </si>
  <si>
    <t>Озеленение</t>
  </si>
  <si>
    <t>1407</t>
  </si>
  <si>
    <t>Мероприятия, направленные на развитие муниципальной службы</t>
  </si>
  <si>
    <t>1426</t>
  </si>
  <si>
    <t>Реализация мероприятий направленных на обеспечение правопорядка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</si>
  <si>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</si>
  <si>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</si>
  <si>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</si>
  <si>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</si>
  <si>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</si>
  <si>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</si>
  <si>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74 1</t>
  </si>
  <si>
    <t>Руководитель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</si>
  <si>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</si>
  <si>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</si>
  <si>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74 3</t>
  </si>
  <si>
    <t>Аппарат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</si>
  <si>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</si>
  <si>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</si>
  <si>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</si>
  <si>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</si>
  <si>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</si>
  <si>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</si>
  <si>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</si>
  <si>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</si>
  <si>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</si>
  <si>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</si>
  <si>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</si>
  <si>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</si>
  <si>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</si>
  <si>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</si>
  <si>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</si>
  <si>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</si>
  <si>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</si>
  <si>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</si>
  <si>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</si>
  <si>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</si>
  <si>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</si>
  <si>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</si>
  <si>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</si>
  <si>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</si>
  <si>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</si>
  <si>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</si>
  <si>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</si>
  <si>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</si>
  <si>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</si>
  <si>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</si>
  <si>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</si>
  <si>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</si>
  <si>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</si>
  <si>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</si>
  <si>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</si>
  <si>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</si>
  <si>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</si>
  <si>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</si>
  <si>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Глушковского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</si>
  <si>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</si>
  <si>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муниципального долга</t>
  </si>
  <si>
    <t>700</t>
  </si>
  <si>
    <t>Обслуживание  государственного (муниципального ) долга</t>
  </si>
  <si>
    <t>к решению Собрания Депутатов муниципального образования</t>
  </si>
  <si>
    <t>Источники внутреннего финансирования дефицита бюджета муниципального образования</t>
  </si>
  <si>
    <t>к решению Собрания Депутатов муниципального образования "поселок Теткино"</t>
  </si>
  <si>
    <t>Поступления доходов в бюджет муниципального образования "поселок Теткино" Глушковского района     Курской области и межбюджетных трансфертов, получаемых из других бюджетов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</si>
  <si>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</si>
  <si>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</si>
  <si>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</si>
  <si>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1 13 01995 00 0000 130</t>
  </si>
  <si>
    <t>Прочие 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</si>
  <si>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поселений.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</si>
  <si>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</si>
  <si>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</si>
  <si>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</si>
  <si>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</si>
  <si>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</si>
  <si>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</si>
  <si>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</si>
  <si>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Администрация МО "поселок Теткино"  Глушковского района Курской области</t>
  </si>
  <si>
    <t>Муниципальная программа МО "поселок Теткино" Глушковского района Курской области «Повышение эффективности  управления финансами в МО "поселок Теткино"  Глушковского района Курской области на 2014 – 2018 годы»</t>
  </si>
  <si>
    <t>Подпрограмма «Управление муниципальным долгом» муниципальной программы МО "поселок Теткино" Глушковского района Курской области «Повышение эффективности управления муниципальными финансами МО "поселок Теткино"  Глушковского района Курской области на 2014 – 2018 годы»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</si>
  <si>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</si>
  <si>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% условно утвержденных расходов к общему объему расходов</t>
  </si>
  <si>
    <t>Объем условно утвержденных расходов</t>
  </si>
  <si>
    <t>Дорожное хозяйство (дорожные фонды)</t>
  </si>
  <si>
    <t>Приложение №7</t>
  </si>
  <si>
    <t>1 06 01030 13 0000 110</t>
  </si>
  <si>
    <t>1 06 06043 13 0000 110</t>
  </si>
  <si>
    <t>1 06 06033 13 0000 110</t>
  </si>
  <si>
    <t>1 11 05013 13 0000 120</t>
  </si>
  <si>
    <t>1 11 05035 13 0000 120</t>
  </si>
  <si>
    <t>1 13 01995 13 0000 130</t>
  </si>
  <si>
    <t>1 14 06013 13 0000 430</t>
  </si>
  <si>
    <t>1 06 06040 00 0000 110</t>
  </si>
  <si>
    <t>1 06 06030 00 0000 110</t>
  </si>
  <si>
    <t>71 0 00</t>
  </si>
  <si>
    <t>71 1 00</t>
  </si>
  <si>
    <t>С1402</t>
  </si>
  <si>
    <t>С1404</t>
  </si>
  <si>
    <t>73 0 00</t>
  </si>
  <si>
    <t>73 1 00</t>
  </si>
  <si>
    <t>Закупка товаров, работ и услуг для обеспечения государственных (муниципальных) нужд</t>
  </si>
  <si>
    <t>76 0 00</t>
  </si>
  <si>
    <t>76 1 00</t>
  </si>
  <si>
    <t>77 0 00</t>
  </si>
  <si>
    <t>77 2 00</t>
  </si>
  <si>
    <t>Реализация мероприятий по распространению официальной информации</t>
  </si>
  <si>
    <t>С1439</t>
  </si>
  <si>
    <t>усл.оценщика, эл.торги</t>
  </si>
  <si>
    <t>публикация материалов</t>
  </si>
  <si>
    <t>51180</t>
  </si>
  <si>
    <t>01 0 00</t>
  </si>
  <si>
    <t>00000</t>
  </si>
  <si>
    <t>01 1 01</t>
  </si>
  <si>
    <t>С1401</t>
  </si>
  <si>
    <t>01 2 00 00000</t>
  </si>
  <si>
    <t>Основное мероприятие "Развитие библиотечного дела в МО "поселок Теткино"  Глушковского района Курской области"</t>
  </si>
  <si>
    <t>02 0 00</t>
  </si>
  <si>
    <t>02 1 00</t>
  </si>
  <si>
    <t>02 1 01</t>
  </si>
  <si>
    <t>С1445</t>
  </si>
  <si>
    <t>11 0 00 00000</t>
  </si>
  <si>
    <t>11 1 00 00000</t>
  </si>
  <si>
    <t>11 1 01 00000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</si>
  <si>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</si>
  <si>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 xml:space="preserve">Муниципальная программа МО "поселок Теткино"  Глушковского района Курской области "Обеспечение доступным  и комфортным жильем  и коммунальными услугами  граждан МО "поселок Теткино" Глушковского района Курской области </t>
  </si>
  <si>
    <t xml:space="preserve">07 0 00 </t>
  </si>
  <si>
    <t>Подпрограмма «Обеспечение качественными услугами ЖКХ населения МО "поселок Теткино"  Глушковского района Курской области" муниципальной программы  "Обеспечение  доступным и комфортным жильем  и коммунальными услугами граждан МО "поселок Теткино" Глушковского района Курской области"</t>
  </si>
  <si>
    <t xml:space="preserve">07 1 00 </t>
  </si>
  <si>
    <t>Основное мероприятие "Уличное освещение"</t>
  </si>
  <si>
    <t>Мероприятия по благоустройству</t>
  </si>
  <si>
    <t>С1433</t>
  </si>
  <si>
    <t>Основное мероприятие "Прочие мероприятия по благоустройству в городских и сельских поселениях"</t>
  </si>
  <si>
    <t xml:space="preserve">07 1 04 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</si>
  <si>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</si>
  <si>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</si>
  <si>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Основное мероприятие "Повышение эффективности управления муниципальным долгом"</t>
  </si>
  <si>
    <t>14 0 00 00000</t>
  </si>
  <si>
    <t>14 1 01 00000</t>
  </si>
  <si>
    <t>14 1 01</t>
  </si>
  <si>
    <t>14 1 01 С1465</t>
  </si>
  <si>
    <t xml:space="preserve">07 1 03 </t>
  </si>
  <si>
    <t>Основное мероприятие "Организация ритуальных услуг и содержание мест захоронения"</t>
  </si>
  <si>
    <t>07 1 02</t>
  </si>
  <si>
    <t>07 1 04</t>
  </si>
  <si>
    <t>1 13 02995 13 0000 130</t>
  </si>
  <si>
    <t>Прочие доходы от компенсации затрат бюджетов городских поселений.</t>
  </si>
  <si>
    <t>1 01 02030 01 0000 110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</si>
  <si>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</si>
  <si>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000 01  03  01  00  13  0000  710</t>
  </si>
  <si>
    <t>000 01  05  02  01  13  0000  610</t>
  </si>
  <si>
    <t>000 01  05  02  01  13  0000  510</t>
  </si>
  <si>
    <t>000 01  03  01  00  13  0000  810</t>
  </si>
  <si>
    <t>Основное мероприятие "Предоставление выплат пенсий за выслугу лет, доплат к пенсиям  служащих Курской области"</t>
  </si>
  <si>
    <t>Закупка товаров, работ и услуг для обеспечения государственных  (муниципальных) нужд</t>
  </si>
  <si>
    <t>1 11 09000 00 0000 120</t>
  </si>
  <si>
    <t>Прочие доходы от использования имущества, находящегося в государственной и муниципальной собственности</t>
  </si>
  <si>
    <t>1 11 09045 13 0000 120</t>
  </si>
  <si>
    <t>Прочие поступления от использования имущества, находящегося в  собственности городских поселений</t>
  </si>
  <si>
    <t>1 16 33050 13 0000 140</t>
  </si>
  <si>
    <t>1 16 00000 00 0000 000</t>
  </si>
  <si>
    <t>Штрафы, санкции 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</si>
  <si>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</si>
  <si>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 1 01 С1424</t>
  </si>
  <si>
    <t>11 1 01 S3390</t>
  </si>
  <si>
    <t>Жилищное хозяйство</t>
  </si>
  <si>
    <t>07 0 00 00000</t>
  </si>
  <si>
    <t>13330</t>
  </si>
  <si>
    <t xml:space="preserve"> Обеспечение мероприятий по капитальному ремонту многоквартирных домов</t>
  </si>
  <si>
    <t>Подпрограмма «Обеспечение качественными услугами ЖКХ населения МО "поселок Теткино" Глушковского района Курской области" муниципальной программы  "Обеспечение  доступным и комфортным жильем  и коммунальными услугами граждан поселка Теткино Глушковского района Курской области"</t>
  </si>
  <si>
    <t>07 1 00 00000</t>
  </si>
  <si>
    <t>2 07 05030 13 0000 180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</si>
  <si>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</si>
  <si>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</si>
  <si>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>С1437</t>
  </si>
  <si>
    <t>09 101</t>
  </si>
  <si>
    <t>09 100</t>
  </si>
  <si>
    <t>Сумма на 2019 год</t>
  </si>
  <si>
    <t>000 01  02  00  00  13  0000  710</t>
  </si>
  <si>
    <t>Сумма  на 2019 год</t>
  </si>
  <si>
    <t>Сумма 2019г.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</si>
  <si>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</si>
  <si>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Обеспечение пожарной безопасности</t>
  </si>
  <si>
    <t xml:space="preserve">Муниципальная программа МО "поселок Теткино"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</si>
  <si>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</si>
  <si>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МО "поселок Теткино"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</si>
  <si>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13 1 00</t>
  </si>
  <si>
    <t>Основное мероприятие "Реализация комплекса мер по пожарной безопасности "</t>
  </si>
  <si>
    <t>13 1 01</t>
  </si>
  <si>
    <t>Обеспечение первичных мер пожарной безопасности в границах населенных пунктов муниципальных образований</t>
  </si>
  <si>
    <t>С1415</t>
  </si>
  <si>
    <t xml:space="preserve"> Подпрограмма «Снижение рисков и смягчение последствий чрезвычайных ситуаций природного и техногенного характера в "МО" муниципальной программы МО "поселок Теткино"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</si>
  <si>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13 2 01</t>
  </si>
  <si>
    <t>13 2 00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</si>
  <si>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</si>
  <si>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</si>
  <si>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</si>
  <si>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</si>
  <si>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</si>
  <si>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</si>
  <si>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</si>
  <si>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С1435</t>
  </si>
  <si>
    <t xml:space="preserve">Муниципальная программа МО "поселок Теткино"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</si>
  <si>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 xml:space="preserve">Муниципальная программа МО "поселок Теткино" Глушковского района Курской области "Обеспечение доступным  и комфортным жильем  и коммунальными услугами  граждан МО "поселок Теткино" Глушковского района Курской области </t>
  </si>
  <si>
    <t>Подпрограмма «Обеспечение качественными услугами ЖКХ населения МО "поселок Теткино" Глушковского района Курской области" муниципальной программы  "Обеспечение  доступным и комфортным жильем  и коммунальными услугами граждан МО "поселок Теткино" Глушковского района Курской области"</t>
  </si>
  <si>
    <t>Мероприятия в области коммунального хозяйства</t>
  </si>
  <si>
    <t>Муниципальная программа МО "поселок Теткино"  Глушковского района Курской области «Развитие культуры в МО "поселок Теткино" Глушковского района Курской области на 2017-2019 годы»</t>
  </si>
  <si>
    <t>Муниципальная программа МО "поселок Теткино"  Глушковского района Курской области «Социальная поддержка граждан в МО "поселок Теткино"  Глушковского района Курской области на 2017-2019 годы»</t>
  </si>
  <si>
    <t>Физическая культура</t>
  </si>
  <si>
    <t>Муниципальная программа МО "поселок Теткино" Глушковского района Курской области «Повышение эффективности работы с молодежью, развитие физической культуры и спорта в МО "поселок Теткино"  Глушковского района Курской области на 2017 – 2019 годы»</t>
  </si>
  <si>
    <t xml:space="preserve">08 0 00 </t>
  </si>
  <si>
    <t xml:space="preserve">08 2 00 </t>
  </si>
  <si>
    <t xml:space="preserve">08 2 01 </t>
  </si>
  <si>
    <t>С1406</t>
  </si>
  <si>
    <t>Подпрограмма «Развитие сети автомобильных дорог "МО" муниципальной программы МО "поселок Теткино"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</si>
  <si>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</si>
  <si>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</si>
  <si>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</si>
  <si>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Сумма  на 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</si>
  <si>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</si>
  <si>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Сумма 2020г.</t>
  </si>
  <si>
    <t>L5550</t>
  </si>
  <si>
    <t>Муниципальная программа МО "поселок Теткино" Глушковского района "Формирование современной городской среды в поселке Теткино Глушковского района Курской области на 2018 год"</t>
  </si>
  <si>
    <t>Основное мероприятие "Повышение уровня благоустройства территорий поселка Теткино Глушковского района Курской области"</t>
  </si>
  <si>
    <t>Сумма на 2020 год</t>
  </si>
  <si>
    <t>Муниципальная программа  МО "поселок Теткино"  Глушковского района Курской области «Развитие муниципальной службы в МО "поселок Теткино"  Глушковского района  Курской области на 2018-2020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</si>
  <si>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МО "поселок Теткино" Глушковского района  Курской области на 2018-2020 годы»</t>
  </si>
  <si>
    <t>Муниципальная программа МО "поселок Теткино"  Глушковского района Курской области"Профилактика  правонарушений в МО "поселок Теткино" Глушковского района Курской области  на 2018-2020 годы"</t>
  </si>
  <si>
    <t>Подпрограмма «Обеспечение  правопорядка  на  территории  муниципального образования» муниципальной программы МО "поселок Теткино" Глушковского района Курской области"Профилактика  правонарушений в МО "поселок Теткино"  Глушковского района Курской области  на 2018-2020 годы"</t>
  </si>
  <si>
    <t xml:space="preserve">Подпрограмма «Искусство» муниципальной программы "Развитие культуры  МО "поселок Теткино"  Глушковского района Курской области «Развитие культуры в МО "поселок Теткино"   Глушковского района Курской области на 2018-2020 годы» </t>
  </si>
  <si>
    <t xml:space="preserve">Подпрограмма «Наследие» муниципальной программы "Развитие культуры  МО "поселок Теткино"  Глушковского района Курской области «Развитие культуры в МО "поселок Теткино"  Глушковского района Курской области на 2018-2020 годы» </t>
  </si>
  <si>
    <t>Подпрограмма «Социальная поддержка отдельных категорий граждан»  муниципальной программы МО "поселок Теткино" «Социальная поддержка граждан в муниципальном образовании «поселок Теткино" Глушковского района Курской области на 2018 – 2020 годы</t>
  </si>
  <si>
    <t>Подпрограмма «Реализация муниципальной политики в сфере физической культуры и спорта» муниципальной программы "поселок Теткино" Глушковского района Курской области «Повышение эффективности работы с молодежью, развитие физической культуры и спорта в МО "поселок Теткино  Глушковского района Курской области на 2018 – 2020 годы»</t>
  </si>
  <si>
    <t>Иные бюджетные ассигнования  (земельный налог)</t>
  </si>
  <si>
    <t>07 1 07 С1430</t>
  </si>
  <si>
    <t>07 1 08 С1431</t>
  </si>
  <si>
    <t>12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</si>
  <si>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</si>
  <si>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С1416</t>
  </si>
  <si>
    <t>Субсидии муниципальным образованиям на поддержку муниципальных программ формирования современной городской среды</t>
  </si>
  <si>
    <t>17 002</t>
  </si>
  <si>
    <t>01 2 01</t>
  </si>
  <si>
    <t>01 2 01 00000</t>
  </si>
  <si>
    <t>01 2 01 С1401</t>
  </si>
  <si>
    <t>Мероприятия в области земельных отношений</t>
  </si>
  <si>
    <t>С1468</t>
  </si>
  <si>
    <t xml:space="preserve"> "Формирование современной городской среды в поселке Теткино Глушковского района Курской области на 2018 год" за счет собственных средств</t>
  </si>
  <si>
    <t>L5551</t>
  </si>
  <si>
    <t>Оплата труда работников учреждений культуры муниципальных образований городских и сельских поселений (субсидия)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</si>
  <si>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</si>
  <si>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S3330</t>
  </si>
  <si>
    <t>01 2 01 S3330</t>
  </si>
  <si>
    <t>01 2 01 C1401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</si>
  <si>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</si>
  <si>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 местного  значения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</si>
  <si>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</si>
  <si>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11 1 01 13390</t>
  </si>
  <si>
    <t>Курской области на 2019 год и плановый период 2020 и 2021 годов "</t>
  </si>
  <si>
    <t xml:space="preserve">   "поселок Теткино"  Глушковского района Курской области на 2019 год и плановый период 2020 и 2021 годов </t>
  </si>
  <si>
    <t>Сумма на 2021 год</t>
  </si>
  <si>
    <t xml:space="preserve">Курской области на 2019 год и плановый период 2020 и 2021 годов </t>
  </si>
  <si>
    <t xml:space="preserve">   бюджетной системы Российской Федерации в 2019 году и плановом периоде 2020 и 2021 годов. </t>
  </si>
  <si>
    <t xml:space="preserve"> Распределение  расходов бюджета муниципального образования "поселок Теткино"  Глушковского района Курской  области на 2019 год и плановый период 2020 и 2021 годов  по разделам и подразделам, целевым статьям и видам расходов классификации расходов бюджета РФ.</t>
  </si>
  <si>
    <t>Сумма  на 2021 год</t>
  </si>
  <si>
    <t>Сумма 2021г.</t>
  </si>
  <si>
    <t>"О бюджете муниципального образования "поселок Теткино"  Глушковского района</t>
  </si>
  <si>
    <t>на 01.01.2019г.</t>
  </si>
  <si>
    <t>Другие вопросы в области национальной экономики</t>
  </si>
  <si>
    <t>2 02 10000 00 0000 150</t>
  </si>
  <si>
    <t>2 02 15001 00 0000 150</t>
  </si>
  <si>
    <t>2 02 15001 13 0000 150</t>
  </si>
  <si>
    <t>2 02 02000 00 0000 150</t>
  </si>
  <si>
    <t>2 02 02999 00 0000 150</t>
  </si>
  <si>
    <t>2 02 02999 10 0000 150</t>
  </si>
  <si>
    <t>2 02 35000 00 0000 150</t>
  </si>
  <si>
    <t>2 02 35118 00 0000 150</t>
  </si>
  <si>
    <t>2 02 35118 13 0000 150</t>
  </si>
  <si>
    <t xml:space="preserve"> Глушковского района Курской области  от 25 декабря 2018г. № 63  </t>
  </si>
  <si>
    <t>"поселок Теткино" Глушковского района Курской области  от 25 декабря 2018 г. №  63_</t>
  </si>
  <si>
    <t xml:space="preserve">Глушковского района Курской области от 25 декабря 2018 г. № 63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</si>
</sst>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_-* #,##0.000_р_._-;\-* #,##0.000_р_._-;_-* &quot;-&quot;??_р_._-;_-@_-"/>
    <numFmt numFmtId="189" formatCode="_-* #,##0.000_р_._-;\-* #,##0.000_р_._-;_-* &quot;-&quot;???_р_._-;_-@_-"/>
    <numFmt numFmtId="190" formatCode="0000000"/>
    <numFmt numFmtId="191" formatCode="0.000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Helv"/>
      <family val="0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14"/>
      <color indexed="8"/>
      <name val="Arial"/>
      <family val="2"/>
    </font>
    <font>
      <sz val="14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ill="1" applyAlignment="1">
      <alignment/>
    </xf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60" applyFont="1" applyFill="1">
      <alignment/>
      <protection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81" fontId="21" fillId="0" borderId="0" xfId="0" applyNumberFormat="1" applyFont="1" applyFill="1" applyAlignment="1">
      <alignment/>
    </xf>
    <xf numFmtId="49" fontId="22" fillId="25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2" fillId="25" borderId="15" xfId="0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181" fontId="22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vertical="center" wrapText="1"/>
    </xf>
    <xf numFmtId="0" fontId="23" fillId="0" borderId="0" xfId="60" applyFont="1" applyFill="1" applyAlignment="1">
      <alignment vertical="center" wrapText="1"/>
      <protection/>
    </xf>
    <xf numFmtId="0" fontId="23" fillId="26" borderId="11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67" applyFont="1" applyFill="1" applyAlignment="1">
      <alignment vertical="center" wrapText="1"/>
      <protection/>
    </xf>
    <xf numFmtId="0" fontId="23" fillId="0" borderId="0" xfId="67" applyFont="1" applyAlignment="1">
      <alignment vertical="center" wrapText="1"/>
      <protection/>
    </xf>
    <xf numFmtId="0" fontId="27" fillId="0" borderId="0" xfId="67" applyFont="1" applyFill="1" applyAlignment="1">
      <alignment vertical="center" wrapText="1"/>
      <protection/>
    </xf>
    <xf numFmtId="0" fontId="27" fillId="0" borderId="0" xfId="67" applyFont="1" applyAlignment="1">
      <alignment vertical="center" wrapText="1"/>
      <protection/>
    </xf>
    <xf numFmtId="181" fontId="21" fillId="0" borderId="11" xfId="0" applyNumberFormat="1" applyFont="1" applyFill="1" applyBorder="1" applyAlignment="1">
      <alignment vertical="center" wrapText="1"/>
    </xf>
    <xf numFmtId="0" fontId="25" fillId="0" borderId="0" xfId="60" applyFont="1" applyFill="1" applyAlignment="1">
      <alignment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3" fillId="0" borderId="0" xfId="60" applyFont="1" applyFill="1" applyAlignment="1">
      <alignment horizontal="center" vertical="center" wrapText="1"/>
      <protection/>
    </xf>
    <xf numFmtId="0" fontId="25" fillId="0" borderId="0" xfId="60" applyFont="1" applyFill="1" applyAlignment="1">
      <alignment horizontal="center" vertical="center" wrapText="1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81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32" fillId="0" borderId="0" xfId="58" applyFont="1" applyFill="1" applyAlignment="1">
      <alignment vertical="top"/>
      <protection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5" fillId="0" borderId="0" xfId="54" applyFont="1" applyAlignment="1">
      <alignment horizontal="right"/>
      <protection/>
    </xf>
    <xf numFmtId="0" fontId="30" fillId="0" borderId="0" xfId="54" applyFont="1">
      <alignment/>
      <protection/>
    </xf>
    <xf numFmtId="181" fontId="35" fillId="0" borderId="0" xfId="54" applyNumberFormat="1" applyFont="1">
      <alignment/>
      <protection/>
    </xf>
    <xf numFmtId="0" fontId="36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5" fillId="0" borderId="0" xfId="54" applyFont="1" applyAlignment="1">
      <alignment vertical="center" wrapText="1"/>
      <protection/>
    </xf>
    <xf numFmtId="0" fontId="35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13" xfId="54" applyFont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top" wrapText="1"/>
    </xf>
    <xf numFmtId="49" fontId="23" fillId="0" borderId="11" xfId="0" applyNumberFormat="1" applyFont="1" applyBorder="1" applyAlignment="1">
      <alignment horizontal="center"/>
    </xf>
    <xf numFmtId="181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0" fontId="21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181" fontId="21" fillId="0" borderId="0" xfId="54" applyNumberFormat="1" applyFont="1">
      <alignment/>
      <protection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left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left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0" fillId="0" borderId="0" xfId="54" applyAlignment="1">
      <alignment vertical="center"/>
      <protection/>
    </xf>
    <xf numFmtId="49" fontId="23" fillId="26" borderId="11" xfId="0" applyNumberFormat="1" applyFont="1" applyFill="1" applyBorder="1" applyAlignment="1">
      <alignment horizontal="center" vertical="center"/>
    </xf>
    <xf numFmtId="0" fontId="9" fillId="0" borderId="0" xfId="54" applyFont="1" applyAlignment="1">
      <alignment vertical="center"/>
      <protection/>
    </xf>
    <xf numFmtId="49" fontId="23" fillId="4" borderId="11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left" vertical="center" wrapText="1"/>
    </xf>
    <xf numFmtId="49" fontId="25" fillId="10" borderId="11" xfId="0" applyNumberFormat="1" applyFont="1" applyFill="1" applyBorder="1" applyAlignment="1">
      <alignment horizontal="center"/>
    </xf>
    <xf numFmtId="0" fontId="25" fillId="10" borderId="11" xfId="0" applyFont="1" applyFill="1" applyBorder="1" applyAlignment="1">
      <alignment vertical="top" wrapText="1"/>
    </xf>
    <xf numFmtId="0" fontId="23" fillId="28" borderId="11" xfId="0" applyNumberFormat="1" applyFont="1" applyFill="1" applyBorder="1" applyAlignment="1">
      <alignment horizontal="left" vertical="center" wrapText="1"/>
    </xf>
    <xf numFmtId="49" fontId="25" fillId="10" borderId="11" xfId="0" applyNumberFormat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vertical="center" wrapText="1"/>
    </xf>
    <xf numFmtId="49" fontId="23" fillId="28" borderId="11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vertical="center" wrapText="1"/>
    </xf>
    <xf numFmtId="0" fontId="25" fillId="27" borderId="11" xfId="0" applyFont="1" applyFill="1" applyBorder="1" applyAlignment="1">
      <alignment horizontal="left" vertical="center"/>
    </xf>
    <xf numFmtId="181" fontId="25" fillId="28" borderId="11" xfId="0" applyNumberFormat="1" applyFont="1" applyFill="1" applyBorder="1" applyAlignment="1">
      <alignment horizontal="center" vertical="center"/>
    </xf>
    <xf numFmtId="181" fontId="23" fillId="26" borderId="11" xfId="0" applyNumberFormat="1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left" vertical="center" wrapText="1"/>
    </xf>
    <xf numFmtId="181" fontId="25" fillId="3" borderId="11" xfId="0" applyNumberFormat="1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justify" vertical="center" wrapText="1"/>
    </xf>
    <xf numFmtId="0" fontId="36" fillId="0" borderId="0" xfId="54" applyFont="1" applyAlignment="1">
      <alignment horizontal="right"/>
      <protection/>
    </xf>
    <xf numFmtId="0" fontId="22" fillId="0" borderId="0" xfId="54" applyFont="1" applyAlignment="1">
      <alignment horizontal="center" vertical="center"/>
      <protection/>
    </xf>
    <xf numFmtId="0" fontId="35" fillId="0" borderId="0" xfId="54" applyFont="1" applyAlignment="1">
      <alignment horizontal="left"/>
      <protection/>
    </xf>
    <xf numFmtId="0" fontId="33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5" fillId="0" borderId="11" xfId="54" applyFont="1" applyBorder="1" applyAlignment="1">
      <alignment horizontal="center" vertical="center" wrapText="1"/>
      <protection/>
    </xf>
    <xf numFmtId="3" fontId="25" fillId="0" borderId="11" xfId="59" applyNumberFormat="1" applyFont="1" applyFill="1" applyBorder="1" applyAlignment="1">
      <alignment horizontal="center" vertical="center" wrapText="1"/>
      <protection/>
    </xf>
    <xf numFmtId="0" fontId="42" fillId="0" borderId="0" xfId="54" applyFont="1">
      <alignment/>
      <protection/>
    </xf>
    <xf numFmtId="49" fontId="23" fillId="26" borderId="11" xfId="56" applyNumberFormat="1" applyFont="1" applyFill="1" applyBorder="1" applyAlignment="1">
      <alignment horizontal="center" vertical="center"/>
      <protection/>
    </xf>
    <xf numFmtId="0" fontId="23" fillId="26" borderId="11" xfId="56" applyFont="1" applyFill="1" applyBorder="1" applyAlignment="1">
      <alignment vertical="center" wrapText="1"/>
      <protection/>
    </xf>
    <xf numFmtId="181" fontId="23" fillId="26" borderId="11" xfId="57" applyNumberFormat="1" applyFont="1" applyFill="1" applyBorder="1" applyAlignment="1">
      <alignment vertical="center"/>
      <protection/>
    </xf>
    <xf numFmtId="49" fontId="23" fillId="4" borderId="11" xfId="56" applyNumberFormat="1" applyFont="1" applyFill="1" applyBorder="1" applyAlignment="1">
      <alignment horizontal="center" vertical="center"/>
      <protection/>
    </xf>
    <xf numFmtId="0" fontId="23" fillId="4" borderId="11" xfId="56" applyFont="1" applyFill="1" applyBorder="1" applyAlignment="1">
      <alignment vertical="center" wrapText="1"/>
      <protection/>
    </xf>
    <xf numFmtId="49" fontId="23" fillId="0" borderId="11" xfId="56" applyNumberFormat="1" applyFont="1" applyBorder="1" applyAlignment="1">
      <alignment horizontal="center" vertical="center"/>
      <protection/>
    </xf>
    <xf numFmtId="0" fontId="23" fillId="0" borderId="11" xfId="56" applyFont="1" applyBorder="1" applyAlignment="1">
      <alignment vertical="center" wrapText="1"/>
      <protection/>
    </xf>
    <xf numFmtId="181" fontId="23" fillId="0" borderId="11" xfId="57" applyNumberFormat="1" applyFont="1" applyFill="1" applyBorder="1" applyAlignment="1">
      <alignment vertical="center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43" fillId="0" borderId="0" xfId="54" applyFont="1">
      <alignment/>
      <protection/>
    </xf>
    <xf numFmtId="0" fontId="23" fillId="24" borderId="16" xfId="0" applyFont="1" applyFill="1" applyBorder="1" applyAlignment="1">
      <alignment horizontal="center" vertical="center" wrapText="1"/>
    </xf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2" fontId="22" fillId="24" borderId="20" xfId="67" applyNumberFormat="1" applyFont="1" applyFill="1" applyBorder="1" applyAlignment="1">
      <alignment horizontal="left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5" fillId="24" borderId="11" xfId="67" applyNumberFormat="1" applyFont="1" applyFill="1" applyBorder="1" applyAlignment="1">
      <alignment horizontal="center" vertical="center" wrapText="1"/>
      <protection/>
    </xf>
    <xf numFmtId="49" fontId="25" fillId="24" borderId="20" xfId="67" applyNumberFormat="1" applyFont="1" applyFill="1" applyBorder="1" applyAlignment="1">
      <alignment horizontal="center" vertical="center" wrapText="1"/>
      <protection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49" fontId="25" fillId="24" borderId="18" xfId="67" applyNumberFormat="1" applyFont="1" applyFill="1" applyBorder="1" applyAlignment="1">
      <alignment horizontal="center" vertical="center" wrapText="1"/>
      <protection/>
    </xf>
    <xf numFmtId="2" fontId="21" fillId="24" borderId="20" xfId="67" applyNumberFormat="1" applyFont="1" applyFill="1" applyBorder="1" applyAlignment="1">
      <alignment horizontal="left" vertical="center" wrapText="1"/>
      <protection/>
    </xf>
    <xf numFmtId="49" fontId="21" fillId="24" borderId="11" xfId="67" applyNumberFormat="1" applyFont="1" applyFill="1" applyBorder="1" applyAlignment="1">
      <alignment horizontal="center" vertical="center" wrapText="1"/>
      <protection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3" fillId="24" borderId="20" xfId="67" applyNumberFormat="1" applyFont="1" applyFill="1" applyBorder="1" applyAlignment="1">
      <alignment horizontal="center" vertical="center" wrapText="1"/>
      <protection/>
    </xf>
    <xf numFmtId="49" fontId="21" fillId="24" borderId="16" xfId="0" applyNumberFormat="1" applyFont="1" applyFill="1" applyBorder="1" applyAlignment="1">
      <alignment horizontal="right" vertical="center" wrapText="1"/>
    </xf>
    <xf numFmtId="49" fontId="23" fillId="24" borderId="18" xfId="67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2" fontId="23" fillId="24" borderId="20" xfId="67" applyNumberFormat="1" applyFont="1" applyFill="1" applyBorder="1" applyAlignment="1">
      <alignment horizontal="left" vertical="center" wrapText="1"/>
      <protection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5" borderId="20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5" borderId="23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right" vertical="center" wrapText="1"/>
    </xf>
    <xf numFmtId="49" fontId="21" fillId="24" borderId="18" xfId="0" applyNumberFormat="1" applyFont="1" applyFill="1" applyBorder="1" applyAlignment="1">
      <alignment vertical="center" wrapText="1"/>
    </xf>
    <xf numFmtId="0" fontId="21" fillId="25" borderId="24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right" vertical="center" wrapText="1"/>
    </xf>
    <xf numFmtId="49" fontId="21" fillId="25" borderId="15" xfId="0" applyNumberFormat="1" applyFont="1" applyFill="1" applyBorder="1" applyAlignment="1">
      <alignment horizontal="left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right" vertical="center" wrapText="1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left" vertical="center" wrapText="1"/>
    </xf>
    <xf numFmtId="181" fontId="21" fillId="24" borderId="11" xfId="0" applyNumberFormat="1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1" fillId="24" borderId="24" xfId="0" applyFont="1" applyFill="1" applyBorder="1" applyAlignment="1">
      <alignment horizontal="lef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8" xfId="60" applyNumberFormat="1" applyFont="1" applyFill="1" applyBorder="1" applyAlignment="1">
      <alignment horizontal="center" vertical="center" wrapText="1"/>
      <protection/>
    </xf>
    <xf numFmtId="0" fontId="21" fillId="24" borderId="17" xfId="0" applyFont="1" applyFill="1" applyBorder="1" applyAlignment="1">
      <alignment horizontal="left" vertical="center" wrapText="1"/>
    </xf>
    <xf numFmtId="49" fontId="22" fillId="25" borderId="26" xfId="0" applyNumberFormat="1" applyFont="1" applyFill="1" applyBorder="1" applyAlignment="1">
      <alignment horizontal="center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49" fontId="21" fillId="25" borderId="18" xfId="0" applyNumberFormat="1" applyFont="1" applyFill="1" applyBorder="1" applyAlignment="1">
      <alignment horizontal="left"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20" xfId="0" applyNumberFormat="1" applyFont="1" applyFill="1" applyBorder="1" applyAlignment="1">
      <alignment horizontal="right" vertical="center" wrapText="1"/>
    </xf>
    <xf numFmtId="49" fontId="21" fillId="25" borderId="29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60" applyNumberFormat="1" applyFont="1" applyFill="1" applyAlignment="1">
      <alignment horizontal="center" vertical="center" wrapText="1"/>
      <protection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20" xfId="0" applyNumberFormat="1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49" fontId="25" fillId="25" borderId="18" xfId="0" applyNumberFormat="1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58" applyNumberFormat="1" applyFont="1" applyFill="1" applyBorder="1" applyAlignment="1">
      <alignment horizontal="center" vertical="center" wrapText="1"/>
      <protection/>
    </xf>
    <xf numFmtId="49" fontId="21" fillId="24" borderId="11" xfId="58" applyNumberFormat="1" applyFont="1" applyFill="1" applyBorder="1" applyAlignment="1">
      <alignment horizontal="center" vertical="center" wrapText="1"/>
      <protection/>
    </xf>
    <xf numFmtId="0" fontId="25" fillId="25" borderId="22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49" fontId="21" fillId="24" borderId="14" xfId="0" applyNumberFormat="1" applyFont="1" applyFill="1" applyBorder="1" applyAlignment="1">
      <alignment horizontal="right" vertical="center" wrapText="1"/>
    </xf>
    <xf numFmtId="49" fontId="21" fillId="24" borderId="15" xfId="0" applyNumberFormat="1" applyFont="1" applyFill="1" applyBorder="1" applyAlignment="1">
      <alignment vertical="center" wrapText="1"/>
    </xf>
    <xf numFmtId="0" fontId="21" fillId="24" borderId="31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8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2" fillId="25" borderId="22" xfId="0" applyFont="1" applyFill="1" applyBorder="1" applyAlignment="1">
      <alignment horizontal="center" vertical="center" wrapText="1"/>
    </xf>
    <xf numFmtId="49" fontId="22" fillId="25" borderId="24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2" fillId="25" borderId="22" xfId="0" applyNumberFormat="1" applyFont="1" applyFill="1" applyBorder="1" applyAlignment="1">
      <alignment horizontal="left" vertical="center" wrapText="1"/>
    </xf>
    <xf numFmtId="0" fontId="22" fillId="25" borderId="24" xfId="0" applyFont="1" applyFill="1" applyBorder="1" applyAlignment="1">
      <alignment horizontal="left" vertical="center" wrapText="1"/>
    </xf>
    <xf numFmtId="49" fontId="25" fillId="25" borderId="22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3" fillId="24" borderId="23" xfId="55" applyNumberFormat="1" applyFont="1" applyFill="1" applyBorder="1" applyAlignment="1">
      <alignment horizontal="center" vertical="center" wrapText="1"/>
      <protection/>
    </xf>
    <xf numFmtId="49" fontId="23" fillId="24" borderId="22" xfId="55" applyNumberFormat="1" applyFont="1" applyFill="1" applyBorder="1" applyAlignment="1">
      <alignment horizontal="center" vertical="center" wrapText="1"/>
      <protection/>
    </xf>
    <xf numFmtId="49" fontId="23" fillId="24" borderId="26" xfId="55" applyNumberFormat="1" applyFont="1" applyFill="1" applyBorder="1" applyAlignment="1">
      <alignment horizontal="center" vertical="center" wrapText="1"/>
      <protection/>
    </xf>
    <xf numFmtId="49" fontId="23" fillId="24" borderId="32" xfId="55" applyNumberFormat="1" applyFont="1" applyFill="1" applyBorder="1" applyAlignment="1">
      <alignment horizontal="center" vertical="center" wrapText="1"/>
      <protection/>
    </xf>
    <xf numFmtId="49" fontId="23" fillId="24" borderId="24" xfId="55" applyNumberFormat="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181" fontId="35" fillId="0" borderId="11" xfId="54" applyNumberFormat="1" applyFont="1" applyBorder="1" applyAlignment="1">
      <alignment horizontal="center" vertical="center" wrapText="1"/>
      <protection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left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left" vertical="center" wrapText="1"/>
    </xf>
    <xf numFmtId="186" fontId="23" fillId="0" borderId="11" xfId="0" applyNumberFormat="1" applyFont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49" fontId="23" fillId="29" borderId="11" xfId="0" applyNumberFormat="1" applyFont="1" applyFill="1" applyBorder="1" applyAlignment="1">
      <alignment horizontal="center" vertical="center" wrapText="1"/>
    </xf>
    <xf numFmtId="49" fontId="23" fillId="29" borderId="11" xfId="0" applyNumberFormat="1" applyFont="1" applyFill="1" applyBorder="1" applyAlignment="1">
      <alignment horizontal="lef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left" vertical="center" wrapText="1"/>
    </xf>
    <xf numFmtId="186" fontId="23" fillId="0" borderId="11" xfId="0" applyNumberFormat="1" applyFont="1" applyBorder="1" applyAlignment="1">
      <alignment horizontal="center" vertical="center" wrapText="1"/>
    </xf>
    <xf numFmtId="186" fontId="23" fillId="28" borderId="11" xfId="0" applyNumberFormat="1" applyFont="1" applyFill="1" applyBorder="1" applyAlignment="1">
      <alignment horizontal="center" vertical="center" wrapText="1"/>
    </xf>
    <xf numFmtId="186" fontId="25" fillId="10" borderId="11" xfId="0" applyNumberFormat="1" applyFont="1" applyFill="1" applyBorder="1" applyAlignment="1">
      <alignment horizontal="center" vertical="center" wrapText="1"/>
    </xf>
    <xf numFmtId="186" fontId="25" fillId="30" borderId="11" xfId="0" applyNumberFormat="1" applyFont="1" applyFill="1" applyBorder="1" applyAlignment="1">
      <alignment horizontal="center" vertical="center" wrapText="1"/>
    </xf>
    <xf numFmtId="186" fontId="25" fillId="27" borderId="11" xfId="0" applyNumberFormat="1" applyFont="1" applyFill="1" applyBorder="1" applyAlignment="1">
      <alignment horizontal="center" vertical="center" wrapText="1"/>
    </xf>
    <xf numFmtId="186" fontId="25" fillId="27" borderId="11" xfId="0" applyNumberFormat="1" applyFont="1" applyFill="1" applyBorder="1" applyAlignment="1">
      <alignment horizontal="center" vertical="center"/>
    </xf>
    <xf numFmtId="186" fontId="25" fillId="3" borderId="11" xfId="0" applyNumberFormat="1" applyFont="1" applyFill="1" applyBorder="1" applyAlignment="1">
      <alignment horizontal="center" vertical="center"/>
    </xf>
    <xf numFmtId="186" fontId="25" fillId="28" borderId="11" xfId="0" applyNumberFormat="1" applyFont="1" applyFill="1" applyBorder="1" applyAlignment="1">
      <alignment horizontal="center" vertical="center"/>
    </xf>
    <xf numFmtId="186" fontId="23" fillId="26" borderId="11" xfId="0" applyNumberFormat="1" applyFont="1" applyFill="1" applyBorder="1" applyAlignment="1">
      <alignment horizontal="center" vertical="center"/>
    </xf>
    <xf numFmtId="186" fontId="23" fillId="4" borderId="11" xfId="0" applyNumberFormat="1" applyFont="1" applyFill="1" applyBorder="1" applyAlignment="1">
      <alignment horizontal="center" vertical="center" wrapText="1"/>
    </xf>
    <xf numFmtId="186" fontId="23" fillId="26" borderId="11" xfId="0" applyNumberFormat="1" applyFont="1" applyFill="1" applyBorder="1" applyAlignment="1">
      <alignment horizontal="center" vertical="center" wrapText="1"/>
    </xf>
    <xf numFmtId="186" fontId="21" fillId="24" borderId="11" xfId="0" applyNumberFormat="1" applyFont="1" applyFill="1" applyBorder="1" applyAlignment="1">
      <alignment horizontal="right" vertical="center" wrapText="1"/>
    </xf>
    <xf numFmtId="186" fontId="22" fillId="25" borderId="11" xfId="0" applyNumberFormat="1" applyFont="1" applyFill="1" applyBorder="1" applyAlignment="1">
      <alignment horizontal="right" vertical="center" wrapText="1"/>
    </xf>
    <xf numFmtId="186" fontId="21" fillId="25" borderId="11" xfId="0" applyNumberFormat="1" applyFont="1" applyFill="1" applyBorder="1" applyAlignment="1">
      <alignment horizontal="right" vertical="center" wrapText="1"/>
    </xf>
    <xf numFmtId="2" fontId="44" fillId="0" borderId="11" xfId="0" applyNumberFormat="1" applyFont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6" fontId="25" fillId="24" borderId="11" xfId="67" applyNumberFormat="1" applyFont="1" applyFill="1" applyBorder="1" applyAlignment="1">
      <alignment vertical="center" wrapText="1"/>
      <protection/>
    </xf>
    <xf numFmtId="186" fontId="23" fillId="24" borderId="11" xfId="67" applyNumberFormat="1" applyFont="1" applyFill="1" applyBorder="1" applyAlignment="1">
      <alignment vertical="center" wrapText="1"/>
      <protection/>
    </xf>
    <xf numFmtId="49" fontId="21" fillId="0" borderId="11" xfId="0" applyNumberFormat="1" applyFont="1" applyBorder="1" applyAlignment="1">
      <alignment horizontal="right"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0" fontId="24" fillId="22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/>
    </xf>
    <xf numFmtId="180" fontId="29" fillId="0" borderId="11" xfId="0" applyNumberFormat="1" applyFont="1" applyFill="1" applyBorder="1" applyAlignment="1">
      <alignment vertical="center" wrapText="1"/>
    </xf>
    <xf numFmtId="49" fontId="25" fillId="24" borderId="11" xfId="60" applyNumberFormat="1" applyFont="1" applyFill="1" applyBorder="1" applyAlignment="1">
      <alignment horizontal="center" vertical="center" wrapText="1"/>
      <protection/>
    </xf>
    <xf numFmtId="186" fontId="22" fillId="24" borderId="11" xfId="0" applyNumberFormat="1" applyFont="1" applyFill="1" applyBorder="1" applyAlignment="1">
      <alignment horizontal="right" vertical="center" wrapText="1"/>
    </xf>
    <xf numFmtId="186" fontId="22" fillId="25" borderId="11" xfId="0" applyNumberFormat="1" applyFont="1" applyFill="1" applyBorder="1" applyAlignment="1">
      <alignment horizontal="center" vertical="center" wrapText="1"/>
    </xf>
    <xf numFmtId="186" fontId="25" fillId="25" borderId="11" xfId="0" applyNumberFormat="1" applyFont="1" applyFill="1" applyBorder="1" applyAlignment="1">
      <alignment horizontal="right" vertical="center" wrapText="1"/>
    </xf>
    <xf numFmtId="186" fontId="23" fillId="25" borderId="11" xfId="0" applyNumberFormat="1" applyFont="1" applyFill="1" applyBorder="1" applyAlignment="1">
      <alignment horizontal="right" vertical="center" wrapText="1"/>
    </xf>
    <xf numFmtId="186" fontId="21" fillId="24" borderId="11" xfId="0" applyNumberFormat="1" applyFont="1" applyFill="1" applyBorder="1" applyAlignment="1">
      <alignment vertical="center" wrapText="1"/>
    </xf>
    <xf numFmtId="186" fontId="25" fillId="24" borderId="11" xfId="60" applyNumberFormat="1" applyFont="1" applyFill="1" applyBorder="1" applyAlignment="1">
      <alignment vertical="center" wrapText="1"/>
      <protection/>
    </xf>
    <xf numFmtId="186" fontId="21" fillId="24" borderId="13" xfId="0" applyNumberFormat="1" applyFont="1" applyFill="1" applyBorder="1" applyAlignment="1">
      <alignment horizontal="right" vertical="center" wrapText="1"/>
    </xf>
    <xf numFmtId="186" fontId="21" fillId="0" borderId="11" xfId="0" applyNumberFormat="1" applyFont="1" applyFill="1" applyBorder="1" applyAlignment="1">
      <alignment vertical="center" wrapText="1"/>
    </xf>
    <xf numFmtId="0" fontId="23" fillId="24" borderId="33" xfId="0" applyFont="1" applyFill="1" applyBorder="1" applyAlignment="1">
      <alignment horizontal="left" vertical="center" wrapText="1"/>
    </xf>
    <xf numFmtId="0" fontId="21" fillId="25" borderId="16" xfId="0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0" fontId="44" fillId="25" borderId="11" xfId="0" applyFont="1" applyFill="1" applyBorder="1" applyAlignment="1">
      <alignment horizontal="left" vertical="center" wrapText="1"/>
    </xf>
    <xf numFmtId="186" fontId="22" fillId="31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left" vertical="top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186" fontId="22" fillId="0" borderId="11" xfId="0" applyNumberFormat="1" applyFont="1" applyFill="1" applyBorder="1" applyAlignment="1">
      <alignment vertical="center" wrapText="1"/>
    </xf>
    <xf numFmtId="0" fontId="25" fillId="27" borderId="11" xfId="0" applyFont="1" applyFill="1" applyBorder="1" applyAlignment="1">
      <alignment vertical="top" wrapText="1"/>
    </xf>
    <xf numFmtId="49" fontId="47" fillId="24" borderId="11" xfId="67" applyNumberFormat="1" applyFont="1" applyFill="1" applyBorder="1" applyAlignment="1">
      <alignment horizontal="center" vertical="center" wrapText="1"/>
      <protection/>
    </xf>
    <xf numFmtId="49" fontId="45" fillId="24" borderId="11" xfId="67" applyNumberFormat="1" applyFont="1" applyFill="1" applyBorder="1" applyAlignment="1">
      <alignment horizontal="center" vertical="center" wrapText="1"/>
      <protection/>
    </xf>
    <xf numFmtId="49" fontId="45" fillId="24" borderId="20" xfId="67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 wrapText="1"/>
    </xf>
    <xf numFmtId="0" fontId="5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21" fillId="0" borderId="0" xfId="0" applyFont="1" applyAlignment="1">
      <alignment horizontal="center"/>
    </xf>
    <xf numFmtId="0" fontId="35" fillId="24" borderId="34" xfId="0" applyFont="1" applyFill="1" applyBorder="1" applyAlignment="1">
      <alignment vertical="center" wrapText="1"/>
    </xf>
    <xf numFmtId="0" fontId="45" fillId="22" borderId="11" xfId="0" applyFont="1" applyFill="1" applyBorder="1" applyAlignment="1">
      <alignment vertical="top" wrapText="1"/>
    </xf>
    <xf numFmtId="49" fontId="23" fillId="22" borderId="11" xfId="0" applyNumberFormat="1" applyFont="1" applyFill="1" applyBorder="1" applyAlignment="1">
      <alignment horizontal="center"/>
    </xf>
    <xf numFmtId="49" fontId="23" fillId="24" borderId="11" xfId="60" applyNumberFormat="1" applyFont="1" applyFill="1" applyBorder="1" applyAlignment="1">
      <alignment horizontal="center" vertical="center" wrapText="1"/>
      <protection/>
    </xf>
    <xf numFmtId="0" fontId="21" fillId="23" borderId="11" xfId="0" applyFont="1" applyFill="1" applyBorder="1" applyAlignment="1">
      <alignment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49" fontId="21" fillId="24" borderId="30" xfId="0" applyNumberFormat="1" applyFont="1" applyFill="1" applyBorder="1" applyAlignment="1">
      <alignment horizontal="right" vertical="center" wrapText="1"/>
    </xf>
    <xf numFmtId="186" fontId="21" fillId="24" borderId="35" xfId="0" applyNumberFormat="1" applyFont="1" applyFill="1" applyBorder="1" applyAlignment="1">
      <alignment horizontal="right" vertical="center" wrapText="1"/>
    </xf>
    <xf numFmtId="186" fontId="23" fillId="0" borderId="11" xfId="57" applyNumberFormat="1" applyFont="1" applyFill="1" applyBorder="1" applyAlignment="1">
      <alignment vertical="center"/>
      <protection/>
    </xf>
    <xf numFmtId="186" fontId="23" fillId="26" borderId="11" xfId="57" applyNumberFormat="1" applyFont="1" applyFill="1" applyBorder="1" applyAlignment="1">
      <alignment vertical="center"/>
      <protection/>
    </xf>
    <xf numFmtId="186" fontId="30" fillId="0" borderId="11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wrapText="1"/>
    </xf>
    <xf numFmtId="0" fontId="22" fillId="7" borderId="35" xfId="0" applyFont="1" applyFill="1" applyBorder="1" applyAlignment="1">
      <alignment vertical="center" wrapText="1"/>
    </xf>
    <xf numFmtId="49" fontId="22" fillId="7" borderId="11" xfId="67" applyNumberFormat="1" applyFont="1" applyFill="1" applyBorder="1" applyAlignment="1">
      <alignment horizontal="center" vertical="center" wrapText="1"/>
      <protection/>
    </xf>
    <xf numFmtId="49" fontId="22" fillId="32" borderId="21" xfId="0" applyNumberFormat="1" applyFont="1" applyFill="1" applyBorder="1" applyAlignment="1">
      <alignment horizontal="center" vertical="center" wrapText="1"/>
    </xf>
    <xf numFmtId="0" fontId="22" fillId="32" borderId="36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right" vertical="center" wrapText="1"/>
    </xf>
    <xf numFmtId="49" fontId="22" fillId="32" borderId="10" xfId="0" applyNumberFormat="1" applyFont="1" applyFill="1" applyBorder="1" applyAlignment="1">
      <alignment horizontal="left" vertical="center" wrapText="1"/>
    </xf>
    <xf numFmtId="0" fontId="25" fillId="7" borderId="20" xfId="0" applyFont="1" applyFill="1" applyBorder="1" applyAlignment="1">
      <alignment vertical="center" wrapText="1"/>
    </xf>
    <xf numFmtId="49" fontId="22" fillId="32" borderId="27" xfId="0" applyNumberFormat="1" applyFont="1" applyFill="1" applyBorder="1" applyAlignment="1">
      <alignment horizontal="center" vertical="center" wrapText="1"/>
    </xf>
    <xf numFmtId="49" fontId="22" fillId="32" borderId="20" xfId="0" applyNumberFormat="1" applyFont="1" applyFill="1" applyBorder="1" applyAlignment="1">
      <alignment horizontal="right" vertical="center" wrapText="1"/>
    </xf>
    <xf numFmtId="49" fontId="22" fillId="32" borderId="18" xfId="0" applyNumberFormat="1" applyFont="1" applyFill="1" applyBorder="1" applyAlignment="1">
      <alignment horizontal="left" vertical="center" wrapText="1"/>
    </xf>
    <xf numFmtId="186" fontId="22" fillId="32" borderId="11" xfId="0" applyNumberFormat="1" applyFont="1" applyFill="1" applyBorder="1" applyAlignment="1">
      <alignment horizontal="right" vertical="center" wrapText="1"/>
    </xf>
    <xf numFmtId="186" fontId="22" fillId="32" borderId="35" xfId="0" applyNumberFormat="1" applyFont="1" applyFill="1" applyBorder="1" applyAlignment="1">
      <alignment horizontal="right" vertical="center" wrapText="1"/>
    </xf>
    <xf numFmtId="0" fontId="22" fillId="7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51" fillId="24" borderId="11" xfId="0" applyFont="1" applyFill="1" applyBorder="1" applyAlignment="1">
      <alignment wrapText="1"/>
    </xf>
    <xf numFmtId="0" fontId="21" fillId="0" borderId="0" xfId="0" applyFont="1" applyAlignment="1">
      <alignment horizontal="justify"/>
    </xf>
    <xf numFmtId="186" fontId="25" fillId="25" borderId="11" xfId="58" applyNumberFormat="1" applyFont="1" applyFill="1" applyBorder="1" applyAlignment="1">
      <alignment vertical="center" wrapText="1"/>
      <protection/>
    </xf>
    <xf numFmtId="0" fontId="23" fillId="26" borderId="11" xfId="0" applyNumberFormat="1" applyFont="1" applyFill="1" applyBorder="1" applyAlignment="1">
      <alignment vertical="top" wrapText="1"/>
    </xf>
    <xf numFmtId="0" fontId="23" fillId="33" borderId="11" xfId="0" applyNumberFormat="1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justify"/>
    </xf>
    <xf numFmtId="0" fontId="21" fillId="24" borderId="0" xfId="0" applyFont="1" applyFill="1" applyAlignment="1">
      <alignment horizontal="justify"/>
    </xf>
    <xf numFmtId="0" fontId="25" fillId="34" borderId="1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/>
    </xf>
    <xf numFmtId="0" fontId="23" fillId="33" borderId="37" xfId="0" applyFont="1" applyFill="1" applyBorder="1" applyAlignment="1">
      <alignment horizontal="left" vertical="center" wrapText="1"/>
    </xf>
    <xf numFmtId="0" fontId="25" fillId="31" borderId="0" xfId="0" applyFont="1" applyFill="1" applyBorder="1" applyAlignment="1">
      <alignment horizontal="left" vertical="center" wrapText="1"/>
    </xf>
    <xf numFmtId="0" fontId="45" fillId="8" borderId="11" xfId="0" applyFont="1" applyFill="1" applyBorder="1" applyAlignment="1">
      <alignment vertical="top" wrapText="1"/>
    </xf>
    <xf numFmtId="0" fontId="21" fillId="22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22" fillId="27" borderId="11" xfId="0" applyFont="1" applyFill="1" applyBorder="1" applyAlignment="1">
      <alignment horizontal="left" vertical="center" wrapText="1"/>
    </xf>
    <xf numFmtId="49" fontId="22" fillId="35" borderId="11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49" fontId="22" fillId="36" borderId="20" xfId="0" applyNumberFormat="1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vertical="center" wrapText="1"/>
    </xf>
    <xf numFmtId="186" fontId="25" fillId="37" borderId="11" xfId="0" applyNumberFormat="1" applyFont="1" applyFill="1" applyBorder="1" applyAlignment="1">
      <alignment horizontal="right" vertical="center" wrapText="1"/>
    </xf>
    <xf numFmtId="49" fontId="22" fillId="38" borderId="11" xfId="0" applyNumberFormat="1" applyFont="1" applyFill="1" applyBorder="1" applyAlignment="1">
      <alignment horizontal="center" vertical="center" wrapText="1"/>
    </xf>
    <xf numFmtId="49" fontId="25" fillId="37" borderId="11" xfId="0" applyNumberFormat="1" applyFont="1" applyFill="1" applyBorder="1" applyAlignment="1">
      <alignment horizontal="center" vertical="center" wrapText="1"/>
    </xf>
    <xf numFmtId="49" fontId="25" fillId="38" borderId="11" xfId="60" applyNumberFormat="1" applyFont="1" applyFill="1" applyBorder="1" applyAlignment="1">
      <alignment horizontal="center" vertical="center" wrapText="1"/>
      <protection/>
    </xf>
    <xf numFmtId="0" fontId="25" fillId="39" borderId="11" xfId="0" applyFont="1" applyFill="1" applyBorder="1" applyAlignment="1">
      <alignment vertical="center" wrapText="1"/>
    </xf>
    <xf numFmtId="49" fontId="25" fillId="40" borderId="11" xfId="60" applyNumberFormat="1" applyFont="1" applyFill="1" applyBorder="1" applyAlignment="1">
      <alignment horizontal="center" vertical="center" wrapText="1"/>
      <protection/>
    </xf>
    <xf numFmtId="49" fontId="25" fillId="39" borderId="11" xfId="0" applyNumberFormat="1" applyFont="1" applyFill="1" applyBorder="1" applyAlignment="1">
      <alignment horizontal="center" vertical="center" wrapText="1"/>
    </xf>
    <xf numFmtId="49" fontId="21" fillId="40" borderId="11" xfId="0" applyNumberFormat="1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left" vertical="center" wrapText="1"/>
    </xf>
    <xf numFmtId="49" fontId="25" fillId="40" borderId="0" xfId="60" applyNumberFormat="1" applyFont="1" applyFill="1" applyAlignment="1">
      <alignment horizontal="center" vertical="center" wrapText="1"/>
      <protection/>
    </xf>
    <xf numFmtId="49" fontId="22" fillId="39" borderId="11" xfId="0" applyNumberFormat="1" applyFont="1" applyFill="1" applyBorder="1" applyAlignment="1">
      <alignment horizontal="center" vertic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 vertical="center" wrapText="1"/>
    </xf>
    <xf numFmtId="186" fontId="22" fillId="39" borderId="11" xfId="0" applyNumberFormat="1" applyFont="1" applyFill="1" applyBorder="1" applyAlignment="1">
      <alignment horizontal="right" vertical="center" wrapText="1"/>
    </xf>
    <xf numFmtId="186" fontId="22" fillId="41" borderId="11" xfId="0" applyNumberFormat="1" applyFont="1" applyFill="1" applyBorder="1" applyAlignment="1">
      <alignment horizontal="right" vertical="center" wrapText="1"/>
    </xf>
    <xf numFmtId="0" fontId="25" fillId="37" borderId="22" xfId="0" applyFont="1" applyFill="1" applyBorder="1" applyAlignment="1">
      <alignment horizontal="left" vertical="center" wrapText="1"/>
    </xf>
    <xf numFmtId="0" fontId="21" fillId="27" borderId="11" xfId="0" applyFont="1" applyFill="1" applyBorder="1" applyAlignment="1">
      <alignment vertical="center" wrapText="1"/>
    </xf>
    <xf numFmtId="186" fontId="22" fillId="42" borderId="11" xfId="0" applyNumberFormat="1" applyFont="1" applyFill="1" applyBorder="1" applyAlignment="1">
      <alignment horizontal="right" vertical="center" wrapText="1"/>
    </xf>
    <xf numFmtId="186" fontId="22" fillId="43" borderId="11" xfId="0" applyNumberFormat="1" applyFont="1" applyFill="1" applyBorder="1" applyAlignment="1">
      <alignment horizontal="right" vertical="center" wrapText="1"/>
    </xf>
    <xf numFmtId="0" fontId="22" fillId="44" borderId="22" xfId="0" applyFont="1" applyFill="1" applyBorder="1" applyAlignment="1">
      <alignment horizontal="left" vertical="center" wrapText="1"/>
    </xf>
    <xf numFmtId="49" fontId="25" fillId="45" borderId="0" xfId="60" applyNumberFormat="1" applyFont="1" applyFill="1" applyAlignment="1">
      <alignment horizontal="center" vertical="center" wrapText="1"/>
      <protection/>
    </xf>
    <xf numFmtId="49" fontId="25" fillId="43" borderId="11" xfId="0" applyNumberFormat="1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49" fontId="22" fillId="43" borderId="11" xfId="0" applyNumberFormat="1" applyFont="1" applyFill="1" applyBorder="1" applyAlignment="1">
      <alignment horizontal="center" vertical="center" wrapText="1"/>
    </xf>
    <xf numFmtId="49" fontId="25" fillId="45" borderId="11" xfId="60" applyNumberFormat="1" applyFont="1" applyFill="1" applyBorder="1" applyAlignment="1">
      <alignment horizontal="center" vertical="center" wrapText="1"/>
      <protection/>
    </xf>
    <xf numFmtId="49" fontId="22" fillId="43" borderId="11" xfId="58" applyNumberFormat="1" applyFont="1" applyFill="1" applyBorder="1" applyAlignment="1">
      <alignment horizontal="center" vertical="center" wrapText="1"/>
      <protection/>
    </xf>
    <xf numFmtId="186" fontId="25" fillId="43" borderId="11" xfId="58" applyNumberFormat="1" applyFont="1" applyFill="1" applyBorder="1" applyAlignment="1">
      <alignment vertical="center" wrapText="1"/>
      <protection/>
    </xf>
    <xf numFmtId="49" fontId="21" fillId="24" borderId="38" xfId="0" applyNumberFormat="1" applyFont="1" applyFill="1" applyBorder="1" applyAlignment="1">
      <alignment horizontal="center" vertical="center" wrapText="1"/>
    </xf>
    <xf numFmtId="186" fontId="25" fillId="43" borderId="11" xfId="0" applyNumberFormat="1" applyFont="1" applyFill="1" applyBorder="1" applyAlignment="1">
      <alignment horizontal="right" vertical="center" wrapText="1"/>
    </xf>
    <xf numFmtId="186" fontId="25" fillId="44" borderId="11" xfId="67" applyNumberFormat="1" applyFont="1" applyFill="1" applyBorder="1" applyAlignment="1">
      <alignment vertical="center" wrapText="1"/>
      <protection/>
    </xf>
    <xf numFmtId="0" fontId="21" fillId="27" borderId="11" xfId="0" applyFont="1" applyFill="1" applyBorder="1" applyAlignment="1">
      <alignment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49" fontId="21" fillId="25" borderId="18" xfId="0" applyNumberFormat="1" applyFont="1" applyFill="1" applyBorder="1" applyAlignment="1">
      <alignment horizontal="center" vertical="center" wrapText="1"/>
    </xf>
    <xf numFmtId="49" fontId="22" fillId="44" borderId="11" xfId="0" applyNumberFormat="1" applyFont="1" applyFill="1" applyBorder="1" applyAlignment="1">
      <alignment horizontal="center" vertical="center" wrapText="1"/>
    </xf>
    <xf numFmtId="49" fontId="22" fillId="44" borderId="20" xfId="0" applyNumberFormat="1" applyFont="1" applyFill="1" applyBorder="1" applyAlignment="1">
      <alignment horizontal="center" vertical="center" wrapText="1"/>
    </xf>
    <xf numFmtId="0" fontId="25" fillId="46" borderId="11" xfId="0" applyFont="1" applyFill="1" applyBorder="1" applyAlignment="1">
      <alignment vertical="center" wrapText="1"/>
    </xf>
    <xf numFmtId="0" fontId="21" fillId="46" borderId="11" xfId="0" applyFont="1" applyFill="1" applyBorder="1" applyAlignment="1">
      <alignment wrapText="1"/>
    </xf>
    <xf numFmtId="49" fontId="21" fillId="44" borderId="11" xfId="0" applyNumberFormat="1" applyFont="1" applyFill="1" applyBorder="1" applyAlignment="1">
      <alignment horizontal="center" vertical="center" wrapText="1"/>
    </xf>
    <xf numFmtId="49" fontId="21" fillId="44" borderId="20" xfId="0" applyNumberFormat="1" applyFont="1" applyFill="1" applyBorder="1" applyAlignment="1">
      <alignment horizontal="center" vertical="center" wrapText="1"/>
    </xf>
    <xf numFmtId="0" fontId="21" fillId="46" borderId="0" xfId="0" applyFont="1" applyFill="1" applyAlignment="1">
      <alignment horizontal="justify"/>
    </xf>
    <xf numFmtId="0" fontId="21" fillId="24" borderId="0" xfId="0" applyFont="1" applyFill="1" applyBorder="1" applyAlignment="1">
      <alignment horizontal="left" vertical="center" wrapText="1"/>
    </xf>
    <xf numFmtId="0" fontId="51" fillId="46" borderId="11" xfId="0" applyFont="1" applyFill="1" applyBorder="1" applyAlignment="1">
      <alignment wrapText="1"/>
    </xf>
    <xf numFmtId="0" fontId="21" fillId="46" borderId="11" xfId="0" applyFont="1" applyFill="1" applyBorder="1" applyAlignment="1">
      <alignment horizontal="justify" vertical="top"/>
    </xf>
    <xf numFmtId="3" fontId="21" fillId="25" borderId="11" xfId="0" applyNumberFormat="1" applyFont="1" applyFill="1" applyBorder="1" applyAlignment="1">
      <alignment horizontal="right" vertical="center" wrapText="1"/>
    </xf>
    <xf numFmtId="3" fontId="21" fillId="25" borderId="11" xfId="0" applyNumberFormat="1" applyFont="1" applyFill="1" applyBorder="1" applyAlignment="1">
      <alignment horizontal="center" vertical="center" wrapText="1"/>
    </xf>
    <xf numFmtId="3" fontId="22" fillId="25" borderId="11" xfId="0" applyNumberFormat="1" applyFont="1" applyFill="1" applyBorder="1" applyAlignment="1">
      <alignment horizontal="right" vertical="center" wrapText="1"/>
    </xf>
    <xf numFmtId="0" fontId="21" fillId="44" borderId="22" xfId="0" applyFont="1" applyFill="1" applyBorder="1" applyAlignment="1">
      <alignment horizontal="left" vertical="center" wrapText="1"/>
    </xf>
    <xf numFmtId="0" fontId="22" fillId="47" borderId="11" xfId="0" applyFont="1" applyFill="1" applyBorder="1" applyAlignment="1">
      <alignment horizontal="left" vertical="center" wrapText="1"/>
    </xf>
    <xf numFmtId="190" fontId="25" fillId="24" borderId="11" xfId="53" applyNumberFormat="1" applyFont="1" applyFill="1" applyBorder="1" applyAlignment="1" applyProtection="1">
      <alignment vertical="center" wrapText="1"/>
      <protection hidden="1"/>
    </xf>
    <xf numFmtId="0" fontId="21" fillId="46" borderId="11" xfId="0" applyFont="1" applyFill="1" applyBorder="1" applyAlignment="1">
      <alignment vertical="center" wrapText="1"/>
    </xf>
    <xf numFmtId="49" fontId="21" fillId="48" borderId="20" xfId="0" applyNumberFormat="1" applyFont="1" applyFill="1" applyBorder="1" applyAlignment="1">
      <alignment horizontal="right" vertical="center" wrapText="1"/>
    </xf>
    <xf numFmtId="49" fontId="21" fillId="48" borderId="18" xfId="0" applyNumberFormat="1" applyFont="1" applyFill="1" applyBorder="1" applyAlignment="1">
      <alignment horizontal="left" vertical="center" wrapText="1"/>
    </xf>
    <xf numFmtId="49" fontId="23" fillId="42" borderId="20" xfId="0" applyNumberFormat="1" applyFont="1" applyFill="1" applyBorder="1" applyAlignment="1">
      <alignment horizontal="right" vertical="center" wrapText="1"/>
    </xf>
    <xf numFmtId="49" fontId="23" fillId="42" borderId="18" xfId="0" applyNumberFormat="1" applyFont="1" applyFill="1" applyBorder="1" applyAlignment="1">
      <alignment horizontal="left" vertical="center" wrapText="1"/>
    </xf>
    <xf numFmtId="49" fontId="25" fillId="44" borderId="11" xfId="67" applyNumberFormat="1" applyFont="1" applyFill="1" applyBorder="1" applyAlignment="1">
      <alignment horizontal="center" vertical="center" wrapText="1"/>
      <protection/>
    </xf>
    <xf numFmtId="0" fontId="23" fillId="44" borderId="11" xfId="0" applyFont="1" applyFill="1" applyBorder="1" applyAlignment="1">
      <alignment vertical="top" wrapText="1"/>
    </xf>
    <xf numFmtId="190" fontId="23" fillId="0" borderId="11" xfId="53" applyNumberFormat="1" applyFont="1" applyFill="1" applyBorder="1" applyAlignment="1" applyProtection="1">
      <alignment horizontal="left" wrapText="1"/>
      <protection hidden="1"/>
    </xf>
    <xf numFmtId="49" fontId="22" fillId="42" borderId="11" xfId="0" applyNumberFormat="1" applyFont="1" applyFill="1" applyBorder="1" applyAlignment="1">
      <alignment horizontal="center" vertical="center" wrapText="1"/>
    </xf>
    <xf numFmtId="49" fontId="22" fillId="42" borderId="18" xfId="0" applyNumberFormat="1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44" fillId="49" borderId="11" xfId="0" applyFont="1" applyFill="1" applyBorder="1" applyAlignment="1">
      <alignment vertical="center" wrapText="1"/>
    </xf>
    <xf numFmtId="0" fontId="23" fillId="25" borderId="33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/>
    </xf>
    <xf numFmtId="0" fontId="52" fillId="44" borderId="11" xfId="0" applyFont="1" applyFill="1" applyBorder="1" applyAlignment="1">
      <alignment vertical="top" wrapText="1"/>
    </xf>
    <xf numFmtId="191" fontId="29" fillId="0" borderId="11" xfId="0" applyNumberFormat="1" applyFont="1" applyFill="1" applyBorder="1" applyAlignment="1">
      <alignment vertical="center"/>
    </xf>
    <xf numFmtId="191" fontId="29" fillId="0" borderId="11" xfId="0" applyNumberFormat="1" applyFont="1" applyFill="1" applyBorder="1" applyAlignment="1">
      <alignment vertical="center" wrapText="1"/>
    </xf>
    <xf numFmtId="0" fontId="4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22" fillId="0" borderId="0" xfId="54" applyFont="1" applyAlignment="1">
      <alignment horizontal="center" vertical="center"/>
      <protection/>
    </xf>
    <xf numFmtId="0" fontId="37" fillId="0" borderId="0" xfId="54" applyFont="1" applyAlignment="1">
      <alignment horizontal="center" vertical="center"/>
      <protection/>
    </xf>
    <xf numFmtId="0" fontId="25" fillId="30" borderId="20" xfId="0" applyFont="1" applyFill="1" applyBorder="1" applyAlignment="1">
      <alignment horizontal="center" vertical="center" wrapText="1"/>
    </xf>
    <xf numFmtId="0" fontId="25" fillId="30" borderId="18" xfId="0" applyFont="1" applyFill="1" applyBorder="1" applyAlignment="1">
      <alignment horizontal="center" vertical="center" wrapText="1"/>
    </xf>
    <xf numFmtId="0" fontId="35" fillId="0" borderId="0" xfId="54" applyFont="1" applyAlignment="1">
      <alignment horizontal="right"/>
      <protection/>
    </xf>
    <xf numFmtId="0" fontId="37" fillId="0" borderId="0" xfId="54" applyFont="1" applyAlignment="1">
      <alignment horizontal="center" wrapText="1"/>
      <protection/>
    </xf>
    <xf numFmtId="0" fontId="13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181" fontId="13" fillId="0" borderId="39" xfId="0" applyNumberFormat="1" applyFont="1" applyBorder="1" applyAlignment="1">
      <alignment horizontal="center" vertical="center"/>
    </xf>
    <xf numFmtId="0" fontId="48" fillId="0" borderId="30" xfId="67" applyFont="1" applyFill="1" applyBorder="1" applyAlignment="1">
      <alignment horizontal="center" vertical="center" wrapText="1"/>
      <protection/>
    </xf>
    <xf numFmtId="0" fontId="48" fillId="0" borderId="0" xfId="67" applyFont="1" applyFill="1" applyAlignment="1">
      <alignment horizontal="center" vertical="center" wrapText="1"/>
      <protection/>
    </xf>
    <xf numFmtId="0" fontId="23" fillId="0" borderId="30" xfId="60" applyFont="1" applyFill="1" applyBorder="1" applyAlignment="1">
      <alignment horizontal="center" vertical="center" wrapText="1"/>
      <protection/>
    </xf>
    <xf numFmtId="0" fontId="23" fillId="0" borderId="0" xfId="60" applyFont="1" applyFill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42" borderId="20" xfId="0" applyFont="1" applyFill="1" applyBorder="1" applyAlignment="1">
      <alignment horizontal="center" vertical="center" wrapText="1"/>
    </xf>
    <xf numFmtId="0" fontId="22" fillId="42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45" fillId="0" borderId="30" xfId="60" applyFont="1" applyFill="1" applyBorder="1" applyAlignment="1">
      <alignment horizontal="center" vertical="center" wrapText="1"/>
      <protection/>
    </xf>
    <xf numFmtId="0" fontId="45" fillId="0" borderId="0" xfId="60" applyFont="1" applyFill="1" applyAlignment="1">
      <alignment horizontal="center" vertical="center" wrapText="1"/>
      <protection/>
    </xf>
    <xf numFmtId="0" fontId="22" fillId="39" borderId="20" xfId="0" applyFont="1" applyFill="1" applyBorder="1" applyAlignment="1">
      <alignment horizontal="center" vertical="center" wrapText="1"/>
    </xf>
    <xf numFmtId="0" fontId="22" fillId="39" borderId="18" xfId="0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48" borderId="20" xfId="0" applyNumberFormat="1" applyFont="1" applyFill="1" applyBorder="1" applyAlignment="1">
      <alignment horizontal="center" vertical="center" wrapText="1"/>
    </xf>
    <xf numFmtId="49" fontId="21" fillId="48" borderId="18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49" fontId="21" fillId="25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Лист1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glavbuh\Documents\&#1041;&#1102;&#1076;&#1078;&#1077;&#1090;%202014%20&#1075;%20%20&#1089;&#1086;%20&#1074;&#1089;&#1077;&#1084;&#1080;%20&#1087;&#1088;&#1080;&#1083;&#1086;&#1078;&#1077;&#1085;&#1080;&#1103;&#1084;&#1080;\&#1055;&#1088;.1-8%20%202014%20&#1075;.%20&#1052;.&#1054;.%20&#1058;&#1077;&#1090;&#1082;&#1080;&#108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5 (10)"/>
      <sheetName val="Прил1"/>
      <sheetName val="Прил.3"/>
      <sheetName val="Прил.4"/>
      <sheetName val="Прил.5"/>
      <sheetName val="Прил.6"/>
      <sheetName val="Прил.6.1"/>
      <sheetName val="Прил.7"/>
      <sheetName val="Прил8"/>
      <sheetName val="план расх."/>
      <sheetName val="план дох."/>
      <sheetName val="Прил1 (2)"/>
      <sheetName val="Прил.3 (2)"/>
      <sheetName val="Прил.4 (2)"/>
      <sheetName val="Прил.5 (2)"/>
      <sheetName val="Прил.6 (2)"/>
      <sheetName val="Прил.6.1 (2)"/>
      <sheetName val="Прил.7 (2)"/>
      <sheetName val="Прил8 (2)"/>
      <sheetName val="Прил1 (3)"/>
      <sheetName val="Прил.4 (3)"/>
      <sheetName val="Прил.5 (3)"/>
      <sheetName val="Прил.6 (3)"/>
      <sheetName val="Прил.6.1 (3)"/>
      <sheetName val="Прил1 (4)"/>
      <sheetName val="Прил.4 (4)"/>
      <sheetName val="Прил.5 (4)"/>
      <sheetName val="Прил.6 (4)"/>
      <sheetName val="Прил.6.1 (4)"/>
      <sheetName val="Прил1 (5)"/>
      <sheetName val="Прил.4 (5)"/>
      <sheetName val="Прил.5 (5)"/>
      <sheetName val="Прил.6 (5)"/>
      <sheetName val="Прил.6.1 (5)"/>
      <sheetName val="Прил1 (6)"/>
      <sheetName val="Прил.4 (6)"/>
      <sheetName val="Прил.5 (6)"/>
      <sheetName val="Прил.6 (6)"/>
      <sheetName val="Прил.6.1 (6)"/>
      <sheetName val="Прил.3 (3)"/>
      <sheetName val="Прил1 (7)"/>
      <sheetName val="Прил.4 (7)"/>
      <sheetName val="Прил.5 (7)"/>
      <sheetName val="Прил.6 (7)"/>
      <sheetName val="Прил.6.1 (7)"/>
      <sheetName val="Прил1 (8)"/>
      <sheetName val="Прил.4 (8)"/>
      <sheetName val="Прил.5 (8)"/>
      <sheetName val="Прил.6 (8)"/>
      <sheetName val="Прил.6.1 (8)"/>
      <sheetName val="Прил1 (9)"/>
      <sheetName val="Прил.4 (9)"/>
      <sheetName val="Прил.5 (9)"/>
      <sheetName val="Прил.6 (9)"/>
      <sheetName val="Прил.6.1 (9)"/>
      <sheetName val="Прил1 (10)"/>
      <sheetName val="Прил.4 (10)"/>
      <sheetName val="Прил.6 (10)"/>
      <sheetName val="Прил.6.1 (10)"/>
      <sheetName val="Прил1 (11)"/>
      <sheetName val="Прил.4 (11)"/>
      <sheetName val="Прил.5 (11)"/>
      <sheetName val="Прил.6 (11)"/>
      <sheetName val="Прил.6.1 (11)"/>
      <sheetName val="Прил1 (12)"/>
      <sheetName val="Прил.4 (12)"/>
      <sheetName val="Прил.5 (12)"/>
      <sheetName val="Прил.6 (12)"/>
      <sheetName val="Прил.6.1 (12)"/>
      <sheetName val="Прил1 (13)"/>
      <sheetName val="Прил.4 (13)"/>
      <sheetName val="Прил.5 (13)"/>
      <sheetName val="Прил.6 (13)"/>
      <sheetName val="Прил.6.1 (13)"/>
    </sheetNames>
    <sheetDataSet>
      <sheetData sheetId="56">
        <row r="27">
          <cell r="A27" t="str">
            <v> 1 03 00000 00 0000 000</v>
          </cell>
          <cell r="B27" t="str">
            <v>НАЛОГИ НА ТОВАРЫ (РАБОТЫ, УСЛУГИ) РЕАЛИЗУЕМЫЕ НА ТЕРРИТОРИИ РОССИЙСКОЙ ФЕДЕРАЦИИ</v>
          </cell>
        </row>
        <row r="28">
          <cell r="A28" t="str">
            <v> 1 03 02000 01 0000 110</v>
          </cell>
          <cell r="B28" t="str">
            <v>Акцизы по подакцизным товарам (продукции), производимым на территории Российской Федерации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SheetLayoutView="75" zoomScalePageLayoutView="0" workbookViewId="0" topLeftCell="A1">
      <selection activeCell="A4" sqref="A4:C4"/>
    </sheetView>
  </sheetViews>
  <sheetFormatPr defaultColWidth="9.140625" defaultRowHeight="15"/>
  <cols>
    <col min="1" max="1" width="36.421875" style="116" customWidth="1"/>
    <col min="2" max="2" width="73.8515625" style="117" customWidth="1"/>
    <col min="3" max="3" width="14.28125" style="118" customWidth="1"/>
    <col min="4" max="4" width="15.140625" style="115" customWidth="1"/>
    <col min="5" max="5" width="15.421875" style="115" customWidth="1"/>
    <col min="6" max="6" width="10.00390625" style="115" customWidth="1"/>
    <col min="7" max="16384" width="9.140625" style="115" customWidth="1"/>
  </cols>
  <sheetData>
    <row r="1" spans="2:3" s="56" customFormat="1" ht="15">
      <c r="B1" s="435" t="s">
        <v>0</v>
      </c>
      <c r="C1" s="436"/>
    </row>
    <row r="2" spans="1:6" s="51" customFormat="1" ht="15.75" customHeight="1">
      <c r="A2" s="437" t="s">
        <v>210</v>
      </c>
      <c r="B2" s="437"/>
      <c r="C2" s="437"/>
      <c r="D2" s="66"/>
      <c r="E2" s="66"/>
      <c r="F2" s="66"/>
    </row>
    <row r="3" spans="1:6" s="51" customFormat="1" ht="15.75" customHeight="1">
      <c r="A3" s="437" t="s">
        <v>427</v>
      </c>
      <c r="B3" s="437"/>
      <c r="C3" s="437"/>
      <c r="D3" s="66"/>
      <c r="E3" s="66"/>
      <c r="F3" s="66"/>
    </row>
    <row r="4" spans="1:6" s="52" customFormat="1" ht="16.5" customHeight="1">
      <c r="A4" s="438" t="s">
        <v>414</v>
      </c>
      <c r="B4" s="438"/>
      <c r="C4" s="438"/>
      <c r="D4" s="67"/>
      <c r="E4" s="67"/>
      <c r="F4" s="67"/>
    </row>
    <row r="5" spans="1:6" s="52" customFormat="1" ht="16.5" customHeight="1">
      <c r="A5" s="438" t="s">
        <v>406</v>
      </c>
      <c r="B5" s="438"/>
      <c r="C5" s="438"/>
      <c r="D5" s="67"/>
      <c r="E5" s="67"/>
      <c r="F5" s="67"/>
    </row>
    <row r="6" spans="1:3" s="65" customFormat="1" ht="15.75">
      <c r="A6" s="55"/>
      <c r="B6" s="112"/>
      <c r="C6" s="112"/>
    </row>
    <row r="7" spans="1:3" s="65" customFormat="1" ht="15.75">
      <c r="A7" s="55"/>
      <c r="B7" s="114"/>
      <c r="C7" s="57"/>
    </row>
    <row r="8" spans="1:3" s="119" customFormat="1" ht="18.75">
      <c r="A8" s="439" t="s">
        <v>211</v>
      </c>
      <c r="B8" s="439"/>
      <c r="C8" s="439"/>
    </row>
    <row r="9" spans="1:3" s="119" customFormat="1" ht="35.25" customHeight="1">
      <c r="A9" s="434" t="s">
        <v>407</v>
      </c>
      <c r="B9" s="434"/>
      <c r="C9" s="434"/>
    </row>
    <row r="10" spans="1:3" s="119" customFormat="1" ht="18.75">
      <c r="A10" s="77"/>
      <c r="B10" s="113"/>
      <c r="C10" s="120"/>
    </row>
    <row r="11" spans="1:3" s="119" customFormat="1" ht="18.75">
      <c r="A11" s="315"/>
      <c r="C11" s="120" t="s">
        <v>184</v>
      </c>
    </row>
    <row r="12" spans="1:5" s="123" customFormat="1" ht="54" customHeight="1">
      <c r="A12" s="121" t="s">
        <v>85</v>
      </c>
      <c r="B12" s="121" t="s">
        <v>141</v>
      </c>
      <c r="C12" s="122" t="s">
        <v>326</v>
      </c>
      <c r="D12" s="122" t="s">
        <v>373</v>
      </c>
      <c r="E12" s="122" t="s">
        <v>408</v>
      </c>
    </row>
    <row r="13" spans="1:5" s="123" customFormat="1" ht="34.5" customHeight="1">
      <c r="A13" s="124" t="s">
        <v>1</v>
      </c>
      <c r="B13" s="125" t="s">
        <v>2</v>
      </c>
      <c r="C13" s="328">
        <f>C14+C19+C24</f>
        <v>0</v>
      </c>
      <c r="D13" s="328">
        <f>D14+D19+D24</f>
        <v>0</v>
      </c>
      <c r="E13" s="328">
        <f>E14+E19+E24</f>
        <v>0</v>
      </c>
    </row>
    <row r="14" spans="1:11" s="123" customFormat="1" ht="42" customHeight="1" hidden="1">
      <c r="A14" s="127" t="s">
        <v>3</v>
      </c>
      <c r="B14" s="128" t="s">
        <v>4</v>
      </c>
      <c r="C14" s="328">
        <f>+C15+C17</f>
        <v>0</v>
      </c>
      <c r="D14" s="328">
        <f>+D15+D17</f>
        <v>0</v>
      </c>
      <c r="E14" s="328">
        <f>+E15+E17</f>
        <v>0</v>
      </c>
      <c r="H14" s="433"/>
      <c r="I14" s="433"/>
      <c r="J14" s="433"/>
      <c r="K14" s="433"/>
    </row>
    <row r="15" spans="1:5" s="123" customFormat="1" ht="36.75" customHeight="1" hidden="1">
      <c r="A15" s="129" t="s">
        <v>5</v>
      </c>
      <c r="B15" s="130" t="s">
        <v>6</v>
      </c>
      <c r="C15" s="328">
        <f>+C16</f>
        <v>0</v>
      </c>
      <c r="D15" s="328">
        <f>+D16</f>
        <v>0</v>
      </c>
      <c r="E15" s="328">
        <f>+E16</f>
        <v>0</v>
      </c>
    </row>
    <row r="16" spans="1:5" s="123" customFormat="1" ht="36" customHeight="1" hidden="1">
      <c r="A16" s="129" t="s">
        <v>327</v>
      </c>
      <c r="B16" s="130" t="s">
        <v>29</v>
      </c>
      <c r="C16" s="327"/>
      <c r="D16" s="327"/>
      <c r="E16" s="327"/>
    </row>
    <row r="17" spans="1:5" s="123" customFormat="1" ht="38.25" customHeight="1" hidden="1">
      <c r="A17" s="129" t="s">
        <v>7</v>
      </c>
      <c r="B17" s="130" t="s">
        <v>8</v>
      </c>
      <c r="C17" s="126">
        <f>+C18</f>
        <v>0</v>
      </c>
      <c r="D17" s="126">
        <f>+D18</f>
        <v>0</v>
      </c>
      <c r="E17" s="126">
        <f>+E18</f>
        <v>0</v>
      </c>
    </row>
    <row r="18" spans="1:5" s="123" customFormat="1" ht="38.25" customHeight="1" hidden="1">
      <c r="A18" s="129" t="s">
        <v>30</v>
      </c>
      <c r="B18" s="130" t="s">
        <v>31</v>
      </c>
      <c r="C18" s="131"/>
      <c r="D18" s="131"/>
      <c r="E18" s="131"/>
    </row>
    <row r="19" spans="1:5" s="123" customFormat="1" ht="38.25" customHeight="1" hidden="1">
      <c r="A19" s="127" t="s">
        <v>9</v>
      </c>
      <c r="B19" s="128" t="s">
        <v>10</v>
      </c>
      <c r="C19" s="328">
        <f>+C20+C22</f>
        <v>0</v>
      </c>
      <c r="D19" s="328">
        <f>+D20+D22</f>
        <v>0</v>
      </c>
      <c r="E19" s="328">
        <f>+E20+E22</f>
        <v>0</v>
      </c>
    </row>
    <row r="20" spans="1:5" s="123" customFormat="1" ht="34.5" customHeight="1" hidden="1">
      <c r="A20" s="129" t="s">
        <v>11</v>
      </c>
      <c r="B20" s="130" t="s">
        <v>12</v>
      </c>
      <c r="C20" s="328">
        <f>C21</f>
        <v>0</v>
      </c>
      <c r="D20" s="328">
        <f>D21</f>
        <v>0</v>
      </c>
      <c r="E20" s="328">
        <f>E21</f>
        <v>0</v>
      </c>
    </row>
    <row r="21" spans="1:5" s="123" customFormat="1" ht="34.5" customHeight="1" hidden="1">
      <c r="A21" s="129" t="s">
        <v>298</v>
      </c>
      <c r="B21" s="130" t="s">
        <v>32</v>
      </c>
      <c r="C21" s="327"/>
      <c r="D21" s="327"/>
      <c r="E21" s="327"/>
    </row>
    <row r="22" spans="1:5" s="123" customFormat="1" ht="34.5" customHeight="1" hidden="1">
      <c r="A22" s="129" t="s">
        <v>13</v>
      </c>
      <c r="B22" s="130" t="s">
        <v>14</v>
      </c>
      <c r="C22" s="126">
        <f>C23</f>
        <v>0</v>
      </c>
      <c r="D22" s="126">
        <f>D23</f>
        <v>0</v>
      </c>
      <c r="E22" s="126">
        <f>E23</f>
        <v>0</v>
      </c>
    </row>
    <row r="23" spans="1:5" s="123" customFormat="1" ht="46.5" customHeight="1" hidden="1">
      <c r="A23" s="129" t="s">
        <v>301</v>
      </c>
      <c r="B23" s="130" t="s">
        <v>33</v>
      </c>
      <c r="C23" s="131"/>
      <c r="D23" s="131"/>
      <c r="E23" s="131">
        <v>0</v>
      </c>
    </row>
    <row r="24" spans="1:5" s="123" customFormat="1" ht="37.5">
      <c r="A24" s="127" t="s">
        <v>15</v>
      </c>
      <c r="B24" s="128" t="s">
        <v>16</v>
      </c>
      <c r="C24" s="328">
        <f>C25+C29</f>
        <v>0</v>
      </c>
      <c r="D24" s="328">
        <f>D25+D29</f>
        <v>0</v>
      </c>
      <c r="E24" s="328">
        <f>E25+E29</f>
        <v>0</v>
      </c>
    </row>
    <row r="25" spans="1:5" s="123" customFormat="1" ht="18.75">
      <c r="A25" s="129" t="s">
        <v>17</v>
      </c>
      <c r="B25" s="130" t="s">
        <v>18</v>
      </c>
      <c r="C25" s="328">
        <f>C26</f>
        <v>-13475.716</v>
      </c>
      <c r="D25" s="328">
        <f aca="true" t="shared" si="0" ref="D25:E27">D26</f>
        <v>-12226.916</v>
      </c>
      <c r="E25" s="328">
        <f t="shared" si="0"/>
        <v>-12488.294</v>
      </c>
    </row>
    <row r="26" spans="1:5" s="123" customFormat="1" ht="18.75">
      <c r="A26" s="129" t="s">
        <v>19</v>
      </c>
      <c r="B26" s="130" t="s">
        <v>20</v>
      </c>
      <c r="C26" s="328">
        <f>C27</f>
        <v>-13475.716</v>
      </c>
      <c r="D26" s="328">
        <f t="shared" si="0"/>
        <v>-12226.916</v>
      </c>
      <c r="E26" s="328">
        <f t="shared" si="0"/>
        <v>-12488.294</v>
      </c>
    </row>
    <row r="27" spans="1:5" s="123" customFormat="1" ht="18.75">
      <c r="A27" s="129" t="s">
        <v>21</v>
      </c>
      <c r="B27" s="130" t="s">
        <v>22</v>
      </c>
      <c r="C27" s="328">
        <f>C28</f>
        <v>-13475.716</v>
      </c>
      <c r="D27" s="328">
        <f t="shared" si="0"/>
        <v>-12226.916</v>
      </c>
      <c r="E27" s="328">
        <f t="shared" si="0"/>
        <v>-12488.294</v>
      </c>
    </row>
    <row r="28" spans="1:5" s="123" customFormat="1" ht="37.5">
      <c r="A28" s="129" t="s">
        <v>300</v>
      </c>
      <c r="B28" s="130" t="s">
        <v>35</v>
      </c>
      <c r="C28" s="327">
        <v>-13475.716</v>
      </c>
      <c r="D28" s="327">
        <v>-12226.916</v>
      </c>
      <c r="E28" s="327">
        <v>-12488.294</v>
      </c>
    </row>
    <row r="29" spans="1:5" s="123" customFormat="1" ht="18.75">
      <c r="A29" s="129" t="s">
        <v>23</v>
      </c>
      <c r="B29" s="130" t="s">
        <v>24</v>
      </c>
      <c r="C29" s="328">
        <f>C30</f>
        <v>13475.716</v>
      </c>
      <c r="D29" s="328">
        <f aca="true" t="shared" si="1" ref="D29:E31">D30</f>
        <v>12226.916</v>
      </c>
      <c r="E29" s="328">
        <f t="shared" si="1"/>
        <v>12488.294</v>
      </c>
    </row>
    <row r="30" spans="1:5" s="123" customFormat="1" ht="18.75">
      <c r="A30" s="129" t="s">
        <v>25</v>
      </c>
      <c r="B30" s="130" t="s">
        <v>26</v>
      </c>
      <c r="C30" s="328">
        <f>C31</f>
        <v>13475.716</v>
      </c>
      <c r="D30" s="328">
        <f t="shared" si="1"/>
        <v>12226.916</v>
      </c>
      <c r="E30" s="328">
        <f t="shared" si="1"/>
        <v>12488.294</v>
      </c>
    </row>
    <row r="31" spans="1:5" s="123" customFormat="1" ht="18.75">
      <c r="A31" s="129" t="s">
        <v>27</v>
      </c>
      <c r="B31" s="130" t="s">
        <v>28</v>
      </c>
      <c r="C31" s="328">
        <f>C32</f>
        <v>13475.716</v>
      </c>
      <c r="D31" s="328">
        <f t="shared" si="1"/>
        <v>12226.916</v>
      </c>
      <c r="E31" s="328">
        <f t="shared" si="1"/>
        <v>12488.294</v>
      </c>
    </row>
    <row r="32" spans="1:5" s="123" customFormat="1" ht="37.5">
      <c r="A32" s="129" t="s">
        <v>299</v>
      </c>
      <c r="B32" s="130" t="s">
        <v>34</v>
      </c>
      <c r="C32" s="327">
        <v>13475.716</v>
      </c>
      <c r="D32" s="327">
        <v>12226.916</v>
      </c>
      <c r="E32" s="327">
        <v>12488.294</v>
      </c>
    </row>
    <row r="33" spans="1:3" s="123" customFormat="1" ht="18.75">
      <c r="A33" s="132"/>
      <c r="B33" s="133"/>
      <c r="C33" s="134"/>
    </row>
    <row r="34" spans="1:3" s="123" customFormat="1" ht="18.75">
      <c r="A34" s="132"/>
      <c r="B34" s="133"/>
      <c r="C34" s="134"/>
    </row>
    <row r="35" spans="1:3" s="123" customFormat="1" ht="18.75">
      <c r="A35" s="132"/>
      <c r="B35" s="133"/>
      <c r="C35" s="134"/>
    </row>
    <row r="36" spans="1:3" s="123" customFormat="1" ht="18.75">
      <c r="A36" s="132"/>
      <c r="B36" s="133"/>
      <c r="C36" s="134"/>
    </row>
    <row r="37" spans="1:3" s="123" customFormat="1" ht="18.75">
      <c r="A37" s="132"/>
      <c r="B37" s="133"/>
      <c r="C37" s="134"/>
    </row>
    <row r="38" spans="1:3" s="123" customFormat="1" ht="18.75">
      <c r="A38" s="132"/>
      <c r="B38" s="133"/>
      <c r="C38" s="134"/>
    </row>
    <row r="39" spans="1:3" s="123" customFormat="1" ht="18.75">
      <c r="A39" s="132"/>
      <c r="B39" s="133"/>
      <c r="C39" s="134"/>
    </row>
    <row r="40" spans="1:3" s="123" customFormat="1" ht="18.75">
      <c r="A40" s="132"/>
      <c r="B40" s="133"/>
      <c r="C40" s="134"/>
    </row>
    <row r="41" spans="1:3" s="123" customFormat="1" ht="18.75">
      <c r="A41" s="132"/>
      <c r="B41" s="133"/>
      <c r="C41" s="134"/>
    </row>
    <row r="42" spans="1:3" s="123" customFormat="1" ht="18.75">
      <c r="A42" s="132"/>
      <c r="B42" s="133"/>
      <c r="C42" s="134"/>
    </row>
    <row r="45" spans="3:5" ht="18.75">
      <c r="C45" s="327">
        <v>-11008.93</v>
      </c>
      <c r="D45" s="327">
        <v>-11111.444</v>
      </c>
      <c r="E45" s="327">
        <v>-11276.478</v>
      </c>
    </row>
  </sheetData>
  <sheetProtection formatRows="0" autoFilter="0"/>
  <mergeCells count="8">
    <mergeCell ref="A9:C9"/>
    <mergeCell ref="H14:K14"/>
    <mergeCell ref="B1:C1"/>
    <mergeCell ref="A2:C2"/>
    <mergeCell ref="A3:C3"/>
    <mergeCell ref="A4:C4"/>
    <mergeCell ref="A5:C5"/>
    <mergeCell ref="A8:C8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SheetLayoutView="80" zoomScalePageLayoutView="0" workbookViewId="0" topLeftCell="A1">
      <selection activeCell="A4" sqref="A4:E4"/>
    </sheetView>
  </sheetViews>
  <sheetFormatPr defaultColWidth="8.8515625" defaultRowHeight="15"/>
  <cols>
    <col min="1" max="1" width="34.28125" style="55" customWidth="1"/>
    <col min="2" max="2" width="82.421875" style="58" customWidth="1"/>
    <col min="3" max="3" width="14.140625" style="59" customWidth="1"/>
    <col min="4" max="4" width="14.140625" style="56" customWidth="1"/>
    <col min="5" max="5" width="14.57421875" style="56" customWidth="1"/>
    <col min="6" max="16384" width="8.8515625" style="56" customWidth="1"/>
  </cols>
  <sheetData>
    <row r="1" spans="1:6" s="51" customFormat="1" ht="15.75" customHeight="1">
      <c r="A1" s="437" t="s">
        <v>82</v>
      </c>
      <c r="B1" s="437"/>
      <c r="C1" s="437"/>
      <c r="D1" s="66"/>
      <c r="E1" s="66"/>
      <c r="F1" s="66"/>
    </row>
    <row r="2" spans="1:6" s="51" customFormat="1" ht="15.75" customHeight="1">
      <c r="A2" s="437" t="s">
        <v>212</v>
      </c>
      <c r="B2" s="437"/>
      <c r="C2" s="437"/>
      <c r="D2" s="437"/>
      <c r="E2" s="437"/>
      <c r="F2" s="66"/>
    </row>
    <row r="3" spans="1:6" s="51" customFormat="1" ht="15.75" customHeight="1">
      <c r="A3" s="437" t="s">
        <v>426</v>
      </c>
      <c r="B3" s="437"/>
      <c r="C3" s="437"/>
      <c r="D3" s="437"/>
      <c r="E3" s="437"/>
      <c r="F3" s="66"/>
    </row>
    <row r="4" spans="1:6" s="52" customFormat="1" ht="16.5" customHeight="1">
      <c r="A4" s="438" t="s">
        <v>414</v>
      </c>
      <c r="B4" s="438"/>
      <c r="C4" s="438"/>
      <c r="D4" s="438"/>
      <c r="E4" s="438"/>
      <c r="F4" s="67"/>
    </row>
    <row r="5" spans="1:6" s="52" customFormat="1" ht="16.5" customHeight="1">
      <c r="A5" s="438" t="s">
        <v>409</v>
      </c>
      <c r="B5" s="438"/>
      <c r="C5" s="438"/>
      <c r="D5" s="438"/>
      <c r="E5" s="438"/>
      <c r="F5" s="67"/>
    </row>
    <row r="6" spans="1:3" ht="15.75">
      <c r="A6" s="443"/>
      <c r="B6" s="443"/>
      <c r="C6" s="443"/>
    </row>
    <row r="7" spans="2:3" ht="15.75">
      <c r="B7" s="443"/>
      <c r="C7" s="443"/>
    </row>
    <row r="8" ht="15.75">
      <c r="D8" s="60"/>
    </row>
    <row r="9" spans="1:4" s="61" customFormat="1" ht="30.75" customHeight="1">
      <c r="A9" s="444" t="s">
        <v>213</v>
      </c>
      <c r="B9" s="444"/>
      <c r="C9" s="444"/>
      <c r="D9" s="62"/>
    </row>
    <row r="10" spans="1:3" s="61" customFormat="1" ht="17.25">
      <c r="A10" s="440" t="s">
        <v>410</v>
      </c>
      <c r="B10" s="440"/>
      <c r="C10" s="440"/>
    </row>
    <row r="11" spans="1:4" ht="15.75">
      <c r="A11" s="315"/>
      <c r="C11" s="59" t="s">
        <v>184</v>
      </c>
      <c r="D11" s="316"/>
    </row>
    <row r="12" spans="1:5" s="63" customFormat="1" ht="72.75" customHeight="1">
      <c r="A12" s="68" t="s">
        <v>185</v>
      </c>
      <c r="B12" s="69" t="s">
        <v>186</v>
      </c>
      <c r="C12" s="255" t="s">
        <v>328</v>
      </c>
      <c r="D12" s="255" t="s">
        <v>367</v>
      </c>
      <c r="E12" s="255" t="s">
        <v>412</v>
      </c>
    </row>
    <row r="13" spans="1:5" ht="18.75" customHeight="1">
      <c r="A13" s="441" t="s">
        <v>83</v>
      </c>
      <c r="B13" s="442"/>
      <c r="C13" s="271">
        <f>C14+C54</f>
        <v>13475.715999999999</v>
      </c>
      <c r="D13" s="271">
        <f>D14+D54</f>
        <v>12226.916</v>
      </c>
      <c r="E13" s="271">
        <f>E14+E54</f>
        <v>12488.293999999998</v>
      </c>
    </row>
    <row r="14" spans="1:5" ht="17.25" customHeight="1">
      <c r="A14" s="80" t="s">
        <v>45</v>
      </c>
      <c r="B14" s="81" t="s">
        <v>187</v>
      </c>
      <c r="C14" s="272">
        <f>+C15+C20+C26+C34+C37+C45+C48</f>
        <v>10508.556999999999</v>
      </c>
      <c r="D14" s="272">
        <f>+D15+D20+D26+D34+D37+D45+D47+D48+D52</f>
        <v>10807.848</v>
      </c>
      <c r="E14" s="272">
        <f>+E15+E20+E26+E34+E37+E45+E48</f>
        <v>11154.657999999998</v>
      </c>
    </row>
    <row r="15" spans="1:5" ht="18.75">
      <c r="A15" s="82" t="s">
        <v>188</v>
      </c>
      <c r="B15" s="83" t="s">
        <v>189</v>
      </c>
      <c r="C15" s="270">
        <f>C16</f>
        <v>4439.473999999999</v>
      </c>
      <c r="D15" s="270">
        <f>D16</f>
        <v>4700.4349999999995</v>
      </c>
      <c r="E15" s="270">
        <f>E16</f>
        <v>4990.98</v>
      </c>
    </row>
    <row r="16" spans="1:5" ht="18.75">
      <c r="A16" s="93" t="s">
        <v>190</v>
      </c>
      <c r="B16" s="94" t="s">
        <v>191</v>
      </c>
      <c r="C16" s="269">
        <f>C17+C18+C19</f>
        <v>4439.473999999999</v>
      </c>
      <c r="D16" s="269">
        <f>D17+D18+D19</f>
        <v>4700.4349999999995</v>
      </c>
      <c r="E16" s="269">
        <f>E17+E18+E19</f>
        <v>4990.98</v>
      </c>
    </row>
    <row r="17" spans="1:5" ht="87.75" customHeight="1">
      <c r="A17" s="70" t="s">
        <v>192</v>
      </c>
      <c r="B17" s="71" t="s">
        <v>46</v>
      </c>
      <c r="C17" s="268">
        <v>4436.306</v>
      </c>
      <c r="D17" s="329">
        <v>4697.108</v>
      </c>
      <c r="E17" s="268">
        <v>4987.476</v>
      </c>
    </row>
    <row r="18" spans="1:5" ht="55.5" customHeight="1">
      <c r="A18" s="70" t="s">
        <v>321</v>
      </c>
      <c r="B18" s="71" t="s">
        <v>322</v>
      </c>
      <c r="C18" s="268">
        <v>2.692</v>
      </c>
      <c r="D18" s="268">
        <v>2.851</v>
      </c>
      <c r="E18" s="268">
        <v>3.028</v>
      </c>
    </row>
    <row r="19" spans="1:5" ht="55.5" customHeight="1">
      <c r="A19" s="70" t="s">
        <v>296</v>
      </c>
      <c r="B19" s="71" t="s">
        <v>297</v>
      </c>
      <c r="C19" s="268">
        <v>0.476</v>
      </c>
      <c r="D19" s="268">
        <v>0.476</v>
      </c>
      <c r="E19" s="268">
        <v>0.476</v>
      </c>
    </row>
    <row r="20" spans="1:5" ht="44.25" customHeight="1">
      <c r="A20" s="266" t="str">
        <f>'[1]Прил.4 (10)'!A27</f>
        <v> 1 03 00000 00 0000 000</v>
      </c>
      <c r="B20" s="267" t="str">
        <f>'[1]Прил.4 (10)'!B27</f>
        <v>НАЛОГИ НА ТОВАРЫ (РАБОТЫ, УСЛУГИ) РЕАЛИЗУЕМЫЕ НА ТЕРРИТОРИИ РОССИЙСКОЙ ФЕДЕРАЦИИ</v>
      </c>
      <c r="C20" s="270">
        <f>C21</f>
        <v>771.0559999999999</v>
      </c>
      <c r="D20" s="270">
        <f>D21</f>
        <v>809.386</v>
      </c>
      <c r="E20" s="270">
        <f>E21</f>
        <v>865.6510000000001</v>
      </c>
    </row>
    <row r="21" spans="1:5" ht="42.75" customHeight="1">
      <c r="A21" s="264" t="str">
        <f>'[1]Прил.4 (10)'!A28</f>
        <v> 1 03 02000 01 0000 110</v>
      </c>
      <c r="B21" s="265" t="str">
        <f>'[1]Прил.4 (10)'!B28</f>
        <v>Акцизы по подакцизным товарам (продукции), производимым на территории Российской Федерации</v>
      </c>
      <c r="C21" s="269">
        <f>C22+C23+C24+C25</f>
        <v>771.0559999999999</v>
      </c>
      <c r="D21" s="269">
        <f>D22+D23+D24+D25</f>
        <v>809.386</v>
      </c>
      <c r="E21" s="269">
        <f>E22+E23+E24+E25</f>
        <v>865.6510000000001</v>
      </c>
    </row>
    <row r="22" spans="1:5" ht="75.75" customHeight="1">
      <c r="A22" s="261" t="s">
        <v>220</v>
      </c>
      <c r="B22" s="262" t="s">
        <v>221</v>
      </c>
      <c r="C22" s="268">
        <v>279.605</v>
      </c>
      <c r="D22" s="268">
        <v>293.299</v>
      </c>
      <c r="E22" s="268">
        <v>313.07</v>
      </c>
    </row>
    <row r="23" spans="1:5" ht="92.25" customHeight="1">
      <c r="A23" s="261" t="s">
        <v>222</v>
      </c>
      <c r="B23" s="262" t="s">
        <v>368</v>
      </c>
      <c r="C23" s="268">
        <v>1.959</v>
      </c>
      <c r="D23" s="268">
        <v>1.937</v>
      </c>
      <c r="E23" s="268">
        <v>2.004</v>
      </c>
    </row>
    <row r="24" spans="1:5" ht="72" customHeight="1">
      <c r="A24" s="261" t="s">
        <v>223</v>
      </c>
      <c r="B24" s="262" t="s">
        <v>224</v>
      </c>
      <c r="C24" s="268">
        <v>541.485</v>
      </c>
      <c r="D24" s="268">
        <v>568.71</v>
      </c>
      <c r="E24" s="268">
        <v>607.27</v>
      </c>
    </row>
    <row r="25" spans="1:5" ht="74.25" customHeight="1">
      <c r="A25" s="261" t="s">
        <v>225</v>
      </c>
      <c r="B25" s="263" t="s">
        <v>226</v>
      </c>
      <c r="C25" s="268">
        <v>-51.993</v>
      </c>
      <c r="D25" s="268">
        <v>-54.56</v>
      </c>
      <c r="E25" s="268">
        <v>-56.693</v>
      </c>
    </row>
    <row r="26" spans="1:5" s="64" customFormat="1" ht="18.75">
      <c r="A26" s="82" t="s">
        <v>47</v>
      </c>
      <c r="B26" s="83" t="s">
        <v>48</v>
      </c>
      <c r="C26" s="270">
        <f>C27+C29</f>
        <v>5106.185</v>
      </c>
      <c r="D26" s="270">
        <f>D27+D29</f>
        <v>5106.185</v>
      </c>
      <c r="E26" s="270">
        <f>E27+E29</f>
        <v>5106.185</v>
      </c>
    </row>
    <row r="27" spans="1:5" s="64" customFormat="1" ht="18.75">
      <c r="A27" s="93" t="s">
        <v>49</v>
      </c>
      <c r="B27" s="94" t="s">
        <v>50</v>
      </c>
      <c r="C27" s="269">
        <f>C28</f>
        <v>660.024</v>
      </c>
      <c r="D27" s="269">
        <f>D28</f>
        <v>660.024</v>
      </c>
      <c r="E27" s="269">
        <f>E28</f>
        <v>660.024</v>
      </c>
    </row>
    <row r="28" spans="1:5" ht="58.5" customHeight="1">
      <c r="A28" s="70" t="s">
        <v>235</v>
      </c>
      <c r="B28" s="71" t="s">
        <v>51</v>
      </c>
      <c r="C28" s="268">
        <v>660.024</v>
      </c>
      <c r="D28" s="268">
        <v>660.024</v>
      </c>
      <c r="E28" s="268">
        <v>660.024</v>
      </c>
    </row>
    <row r="29" spans="1:5" ht="17.25" customHeight="1">
      <c r="A29" s="93" t="s">
        <v>52</v>
      </c>
      <c r="B29" s="94" t="s">
        <v>53</v>
      </c>
      <c r="C29" s="269">
        <f>C30+C32</f>
        <v>4446.161</v>
      </c>
      <c r="D29" s="269">
        <f>D30+D32</f>
        <v>4446.161</v>
      </c>
      <c r="E29" s="269">
        <f>E30+E32</f>
        <v>4446.161</v>
      </c>
    </row>
    <row r="30" spans="1:5" ht="56.25">
      <c r="A30" s="87" t="s">
        <v>243</v>
      </c>
      <c r="B30" s="88" t="s">
        <v>54</v>
      </c>
      <c r="C30" s="277">
        <f>C31</f>
        <v>2543.09</v>
      </c>
      <c r="D30" s="277">
        <f>D31</f>
        <v>2543.09</v>
      </c>
      <c r="E30" s="277">
        <f>E31</f>
        <v>2543.09</v>
      </c>
    </row>
    <row r="31" spans="1:5" ht="75">
      <c r="A31" s="70" t="s">
        <v>237</v>
      </c>
      <c r="B31" s="71" t="s">
        <v>55</v>
      </c>
      <c r="C31" s="268">
        <v>2543.09</v>
      </c>
      <c r="D31" s="268">
        <v>2543.09</v>
      </c>
      <c r="E31" s="268">
        <v>2543.09</v>
      </c>
    </row>
    <row r="32" spans="1:5" ht="56.25">
      <c r="A32" s="87" t="s">
        <v>242</v>
      </c>
      <c r="B32" s="88" t="s">
        <v>56</v>
      </c>
      <c r="C32" s="277">
        <f>C33</f>
        <v>1903.071</v>
      </c>
      <c r="D32" s="277">
        <f>D33</f>
        <v>1903.071</v>
      </c>
      <c r="E32" s="277">
        <f>E33</f>
        <v>1903.071</v>
      </c>
    </row>
    <row r="33" spans="1:5" ht="75">
      <c r="A33" s="70" t="s">
        <v>236</v>
      </c>
      <c r="B33" s="71" t="s">
        <v>57</v>
      </c>
      <c r="C33" s="268">
        <v>1903.071</v>
      </c>
      <c r="D33" s="268">
        <v>1903.071</v>
      </c>
      <c r="E33" s="268">
        <v>1903.071</v>
      </c>
    </row>
    <row r="34" spans="1:5" ht="17.25" customHeight="1">
      <c r="A34" s="95" t="s">
        <v>193</v>
      </c>
      <c r="B34" s="96" t="s">
        <v>194</v>
      </c>
      <c r="C34" s="270">
        <f aca="true" t="shared" si="0" ref="C34:E35">C35</f>
        <v>61.733</v>
      </c>
      <c r="D34" s="270">
        <f t="shared" si="0"/>
        <v>61.733</v>
      </c>
      <c r="E34" s="270">
        <f t="shared" si="0"/>
        <v>61.733</v>
      </c>
    </row>
    <row r="35" spans="1:5" s="89" customFormat="1" ht="56.25">
      <c r="A35" s="90" t="s">
        <v>58</v>
      </c>
      <c r="B35" s="36" t="s">
        <v>59</v>
      </c>
      <c r="C35" s="278">
        <f t="shared" si="0"/>
        <v>61.733</v>
      </c>
      <c r="D35" s="278">
        <f t="shared" si="0"/>
        <v>61.733</v>
      </c>
      <c r="E35" s="278">
        <f t="shared" si="0"/>
        <v>61.733</v>
      </c>
    </row>
    <row r="36" spans="1:5" ht="19.5" customHeight="1">
      <c r="A36" s="73" t="s">
        <v>60</v>
      </c>
      <c r="B36" s="72" t="s">
        <v>61</v>
      </c>
      <c r="C36" s="268">
        <v>61.733</v>
      </c>
      <c r="D36" s="268">
        <v>61.733</v>
      </c>
      <c r="E36" s="268">
        <v>61.733</v>
      </c>
    </row>
    <row r="37" spans="1:5" ht="56.25">
      <c r="A37" s="82" t="s">
        <v>195</v>
      </c>
      <c r="B37" s="83" t="s">
        <v>62</v>
      </c>
      <c r="C37" s="270">
        <f>C38</f>
        <v>73.389</v>
      </c>
      <c r="D37" s="270">
        <f aca="true" t="shared" si="1" ref="D37:E39">D38</f>
        <v>73.389</v>
      </c>
      <c r="E37" s="270">
        <f t="shared" si="1"/>
        <v>73.389</v>
      </c>
    </row>
    <row r="38" spans="1:5" ht="112.5">
      <c r="A38" s="93" t="s">
        <v>196</v>
      </c>
      <c r="B38" s="97" t="s">
        <v>63</v>
      </c>
      <c r="C38" s="269">
        <f>C39+C41</f>
        <v>73.389</v>
      </c>
      <c r="D38" s="269">
        <f>D39+D41+D43</f>
        <v>73.389</v>
      </c>
      <c r="E38" s="269">
        <f>E39+E41</f>
        <v>73.389</v>
      </c>
    </row>
    <row r="39" spans="1:5" ht="78" customHeight="1">
      <c r="A39" s="87" t="s">
        <v>197</v>
      </c>
      <c r="B39" s="88" t="s">
        <v>198</v>
      </c>
      <c r="C39" s="277">
        <f>C40</f>
        <v>53.339</v>
      </c>
      <c r="D39" s="277">
        <f t="shared" si="1"/>
        <v>53.339</v>
      </c>
      <c r="E39" s="277">
        <f t="shared" si="1"/>
        <v>53.339</v>
      </c>
    </row>
    <row r="40" spans="1:5" ht="89.25" customHeight="1">
      <c r="A40" s="70" t="s">
        <v>238</v>
      </c>
      <c r="B40" s="71" t="s">
        <v>64</v>
      </c>
      <c r="C40" s="268">
        <v>53.339</v>
      </c>
      <c r="D40" s="268">
        <v>53.339</v>
      </c>
      <c r="E40" s="268">
        <v>53.339</v>
      </c>
    </row>
    <row r="41" spans="1:5" ht="87.75" customHeight="1">
      <c r="A41" s="256" t="s">
        <v>214</v>
      </c>
      <c r="B41" s="257" t="s">
        <v>215</v>
      </c>
      <c r="C41" s="277">
        <f>C42</f>
        <v>20.05</v>
      </c>
      <c r="D41" s="277">
        <f>D42</f>
        <v>20.05</v>
      </c>
      <c r="E41" s="277">
        <f>E42</f>
        <v>20.05</v>
      </c>
    </row>
    <row r="42" spans="1:5" ht="70.5" customHeight="1">
      <c r="A42" s="70" t="s">
        <v>239</v>
      </c>
      <c r="B42" s="71" t="s">
        <v>216</v>
      </c>
      <c r="C42" s="268">
        <v>20.05</v>
      </c>
      <c r="D42" s="268">
        <v>20.05</v>
      </c>
      <c r="E42" s="268">
        <v>20.05</v>
      </c>
    </row>
    <row r="43" spans="1:5" ht="38.25" customHeight="1" hidden="1">
      <c r="A43" s="256" t="s">
        <v>304</v>
      </c>
      <c r="B43" s="257" t="s">
        <v>305</v>
      </c>
      <c r="C43" s="277">
        <f>C44</f>
        <v>0</v>
      </c>
      <c r="D43" s="277">
        <f>D44</f>
        <v>0</v>
      </c>
      <c r="E43" s="277">
        <f>E44</f>
        <v>0</v>
      </c>
    </row>
    <row r="44" spans="1:5" ht="38.25" customHeight="1" hidden="1">
      <c r="A44" s="70" t="s">
        <v>306</v>
      </c>
      <c r="B44" s="71" t="s">
        <v>307</v>
      </c>
      <c r="C44" s="268"/>
      <c r="D44" s="268"/>
      <c r="E44" s="268"/>
    </row>
    <row r="45" spans="1:5" ht="37.5" customHeight="1">
      <c r="A45" s="258" t="s">
        <v>217</v>
      </c>
      <c r="B45" s="259" t="s">
        <v>218</v>
      </c>
      <c r="C45" s="277">
        <f>C46</f>
        <v>55.72</v>
      </c>
      <c r="D45" s="277">
        <f>D46</f>
        <v>55.72</v>
      </c>
      <c r="E45" s="277">
        <f>E46</f>
        <v>55.72</v>
      </c>
    </row>
    <row r="46" spans="1:5" ht="38.25" customHeight="1">
      <c r="A46" s="70" t="s">
        <v>240</v>
      </c>
      <c r="B46" s="71" t="s">
        <v>219</v>
      </c>
      <c r="C46" s="268">
        <v>55.72</v>
      </c>
      <c r="D46" s="268">
        <v>55.72</v>
      </c>
      <c r="E46" s="268">
        <v>55.72</v>
      </c>
    </row>
    <row r="47" spans="1:5" ht="26.25" customHeight="1" hidden="1">
      <c r="A47" s="70" t="s">
        <v>294</v>
      </c>
      <c r="B47" s="71" t="s">
        <v>295</v>
      </c>
      <c r="C47" s="268"/>
      <c r="D47" s="268"/>
      <c r="E47" s="268"/>
    </row>
    <row r="48" spans="1:5" s="91" customFormat="1" ht="37.5">
      <c r="A48" s="98" t="s">
        <v>199</v>
      </c>
      <c r="B48" s="99" t="s">
        <v>200</v>
      </c>
      <c r="C48" s="270">
        <f aca="true" t="shared" si="2" ref="C48:E50">C49</f>
        <v>1</v>
      </c>
      <c r="D48" s="270">
        <f t="shared" si="2"/>
        <v>1</v>
      </c>
      <c r="E48" s="270">
        <f t="shared" si="2"/>
        <v>1</v>
      </c>
    </row>
    <row r="49" spans="1:5" s="89" customFormat="1" ht="75">
      <c r="A49" s="100" t="s">
        <v>201</v>
      </c>
      <c r="B49" s="101" t="s">
        <v>65</v>
      </c>
      <c r="C49" s="269">
        <f t="shared" si="2"/>
        <v>1</v>
      </c>
      <c r="D49" s="269">
        <f t="shared" si="2"/>
        <v>1</v>
      </c>
      <c r="E49" s="269">
        <f t="shared" si="2"/>
        <v>1</v>
      </c>
    </row>
    <row r="50" spans="1:5" ht="37.5">
      <c r="A50" s="92" t="s">
        <v>202</v>
      </c>
      <c r="B50" s="22" t="s">
        <v>84</v>
      </c>
      <c r="C50" s="277">
        <f t="shared" si="2"/>
        <v>1</v>
      </c>
      <c r="D50" s="277">
        <f t="shared" si="2"/>
        <v>1</v>
      </c>
      <c r="E50" s="277">
        <f t="shared" si="2"/>
        <v>1</v>
      </c>
    </row>
    <row r="51" spans="1:5" ht="36" customHeight="1">
      <c r="A51" s="73" t="s">
        <v>241</v>
      </c>
      <c r="B51" s="72" t="s">
        <v>203</v>
      </c>
      <c r="C51" s="268">
        <v>1</v>
      </c>
      <c r="D51" s="268">
        <v>1</v>
      </c>
      <c r="E51" s="268">
        <v>1</v>
      </c>
    </row>
    <row r="52" spans="1:5" ht="23.25" customHeight="1" hidden="1">
      <c r="A52" s="320" t="s">
        <v>309</v>
      </c>
      <c r="B52" s="319" t="s">
        <v>310</v>
      </c>
      <c r="C52" s="277">
        <f>C53</f>
        <v>0</v>
      </c>
      <c r="D52" s="277">
        <f>D53</f>
        <v>0</v>
      </c>
      <c r="E52" s="277">
        <f>E53</f>
        <v>0</v>
      </c>
    </row>
    <row r="53" spans="1:5" ht="60" customHeight="1" hidden="1" thickBot="1">
      <c r="A53" s="317" t="s">
        <v>308</v>
      </c>
      <c r="B53" s="318" t="s">
        <v>311</v>
      </c>
      <c r="C53" s="268"/>
      <c r="D53" s="268"/>
      <c r="E53" s="268"/>
    </row>
    <row r="54" spans="1:5" ht="25.5" customHeight="1">
      <c r="A54" s="80" t="s">
        <v>36</v>
      </c>
      <c r="B54" s="102" t="s">
        <v>66</v>
      </c>
      <c r="C54" s="273">
        <f>C55</f>
        <v>2967.159</v>
      </c>
      <c r="D54" s="273">
        <f>D55+D71</f>
        <v>1419.068</v>
      </c>
      <c r="E54" s="273">
        <f>E55</f>
        <v>1333.636</v>
      </c>
    </row>
    <row r="55" spans="1:5" ht="37.5">
      <c r="A55" s="107" t="s">
        <v>37</v>
      </c>
      <c r="B55" s="108" t="s">
        <v>67</v>
      </c>
      <c r="C55" s="274">
        <f>C56+C61+C64+C69</f>
        <v>2967.159</v>
      </c>
      <c r="D55" s="274">
        <f>D56+D61+D64+D69</f>
        <v>1419.068</v>
      </c>
      <c r="E55" s="274">
        <f>E56+E61+E64+E69</f>
        <v>1333.636</v>
      </c>
    </row>
    <row r="56" spans="1:5" ht="47.25" customHeight="1">
      <c r="A56" s="84" t="s">
        <v>417</v>
      </c>
      <c r="B56" s="85" t="s">
        <v>68</v>
      </c>
      <c r="C56" s="275">
        <f>C57+C59</f>
        <v>1423.863</v>
      </c>
      <c r="D56" s="275">
        <f>D57+D59</f>
        <v>1224.522</v>
      </c>
      <c r="E56" s="275">
        <f>E57+E59</f>
        <v>1139.09</v>
      </c>
    </row>
    <row r="57" spans="1:5" ht="18.75">
      <c r="A57" s="86" t="s">
        <v>418</v>
      </c>
      <c r="B57" s="24" t="s">
        <v>69</v>
      </c>
      <c r="C57" s="276">
        <f>C58</f>
        <v>1423.863</v>
      </c>
      <c r="D57" s="276">
        <f>D58</f>
        <v>1224.522</v>
      </c>
      <c r="E57" s="276">
        <f>E58</f>
        <v>1139.09</v>
      </c>
    </row>
    <row r="58" spans="1:5" ht="37.5">
      <c r="A58" s="70" t="s">
        <v>419</v>
      </c>
      <c r="B58" s="71" t="s">
        <v>365</v>
      </c>
      <c r="C58" s="260">
        <v>1423.863</v>
      </c>
      <c r="D58" s="260">
        <v>1224.522</v>
      </c>
      <c r="E58" s="260">
        <v>1139.09</v>
      </c>
    </row>
    <row r="59" spans="1:5" ht="0.75" customHeight="1" hidden="1">
      <c r="A59" s="86" t="s">
        <v>70</v>
      </c>
      <c r="B59" s="24" t="s">
        <v>71</v>
      </c>
      <c r="C59" s="104">
        <f>C60</f>
        <v>0</v>
      </c>
      <c r="D59" s="104">
        <f>D60</f>
        <v>0</v>
      </c>
      <c r="E59" s="104">
        <f>E60</f>
        <v>0</v>
      </c>
    </row>
    <row r="60" spans="1:5" ht="0.75" customHeight="1">
      <c r="A60" s="70" t="s">
        <v>72</v>
      </c>
      <c r="B60" s="71" t="s">
        <v>73</v>
      </c>
      <c r="C60" s="74"/>
      <c r="D60" s="74"/>
      <c r="E60" s="74"/>
    </row>
    <row r="61" spans="1:5" ht="34.5" customHeight="1">
      <c r="A61" s="84" t="s">
        <v>420</v>
      </c>
      <c r="B61" s="85" t="s">
        <v>74</v>
      </c>
      <c r="C61" s="275">
        <f aca="true" t="shared" si="3" ref="C61:E62">C62</f>
        <v>1348.75</v>
      </c>
      <c r="D61" s="103">
        <f t="shared" si="3"/>
        <v>0</v>
      </c>
      <c r="E61" s="103">
        <f t="shared" si="3"/>
        <v>0</v>
      </c>
    </row>
    <row r="62" spans="1:5" ht="24.75" customHeight="1">
      <c r="A62" s="86" t="s">
        <v>421</v>
      </c>
      <c r="B62" s="24" t="s">
        <v>38</v>
      </c>
      <c r="C62" s="276">
        <f t="shared" si="3"/>
        <v>1348.75</v>
      </c>
      <c r="D62" s="104">
        <f t="shared" si="3"/>
        <v>0</v>
      </c>
      <c r="E62" s="104">
        <f t="shared" si="3"/>
        <v>0</v>
      </c>
    </row>
    <row r="63" spans="1:5" ht="21" customHeight="1">
      <c r="A63" s="70" t="s">
        <v>422</v>
      </c>
      <c r="B63" s="71" t="s">
        <v>75</v>
      </c>
      <c r="C63" s="260">
        <v>1348.75</v>
      </c>
      <c r="D63" s="74"/>
      <c r="E63" s="74"/>
    </row>
    <row r="64" spans="1:5" ht="35.25" customHeight="1">
      <c r="A64" s="84" t="s">
        <v>423</v>
      </c>
      <c r="B64" s="85" t="s">
        <v>76</v>
      </c>
      <c r="C64" s="275">
        <f>C65+C67</f>
        <v>194.546</v>
      </c>
      <c r="D64" s="275">
        <f>D65+D67</f>
        <v>194.546</v>
      </c>
      <c r="E64" s="275">
        <f>E65+E67</f>
        <v>194.546</v>
      </c>
    </row>
    <row r="65" spans="1:5" ht="44.25" customHeight="1">
      <c r="A65" s="86" t="s">
        <v>424</v>
      </c>
      <c r="B65" s="24" t="s">
        <v>77</v>
      </c>
      <c r="C65" s="276">
        <f>C66</f>
        <v>194.546</v>
      </c>
      <c r="D65" s="276">
        <f>D66</f>
        <v>194.546</v>
      </c>
      <c r="E65" s="276">
        <f>E66</f>
        <v>194.546</v>
      </c>
    </row>
    <row r="66" spans="1:5" ht="53.25" customHeight="1">
      <c r="A66" s="70" t="s">
        <v>425</v>
      </c>
      <c r="B66" s="71" t="s">
        <v>366</v>
      </c>
      <c r="C66" s="260">
        <v>194.546</v>
      </c>
      <c r="D66" s="260">
        <v>194.546</v>
      </c>
      <c r="E66" s="260">
        <v>194.546</v>
      </c>
    </row>
    <row r="67" spans="1:5" ht="18.75" hidden="1">
      <c r="A67" s="86" t="s">
        <v>39</v>
      </c>
      <c r="B67" s="24" t="s">
        <v>40</v>
      </c>
      <c r="C67" s="104">
        <f>C68</f>
        <v>0</v>
      </c>
      <c r="D67" s="104">
        <f>D68</f>
        <v>0</v>
      </c>
      <c r="E67" s="104">
        <f>E68</f>
        <v>0</v>
      </c>
    </row>
    <row r="68" spans="1:5" ht="14.25" customHeight="1" hidden="1">
      <c r="A68" s="70" t="s">
        <v>78</v>
      </c>
      <c r="B68" s="71" t="s">
        <v>79</v>
      </c>
      <c r="C68" s="74"/>
      <c r="D68" s="74"/>
      <c r="E68" s="74"/>
    </row>
    <row r="69" spans="1:5" ht="18.75" hidden="1">
      <c r="A69" s="105" t="s">
        <v>41</v>
      </c>
      <c r="B69" s="106" t="s">
        <v>80</v>
      </c>
      <c r="C69" s="103">
        <f>C70</f>
        <v>0</v>
      </c>
      <c r="D69" s="103">
        <f>D70</f>
        <v>0</v>
      </c>
      <c r="E69" s="103">
        <f>E70</f>
        <v>0</v>
      </c>
    </row>
    <row r="70" spans="1:5" s="135" customFormat="1" ht="18.75" hidden="1">
      <c r="A70" s="75" t="s">
        <v>81</v>
      </c>
      <c r="B70" s="76" t="s">
        <v>42</v>
      </c>
      <c r="C70" s="74"/>
      <c r="D70" s="74"/>
      <c r="E70" s="74"/>
    </row>
    <row r="71" spans="1:5" ht="23.25" customHeight="1" hidden="1">
      <c r="A71" s="110" t="s">
        <v>43</v>
      </c>
      <c r="B71" s="111" t="s">
        <v>44</v>
      </c>
      <c r="C71" s="109">
        <f>+C72</f>
        <v>0</v>
      </c>
      <c r="D71" s="274">
        <f>+D72</f>
        <v>0</v>
      </c>
      <c r="E71" s="109">
        <f>+E72</f>
        <v>0</v>
      </c>
    </row>
    <row r="72" spans="1:5" s="135" customFormat="1" ht="22.5" customHeight="1" hidden="1">
      <c r="A72" s="136" t="s">
        <v>320</v>
      </c>
      <c r="B72" s="330" t="s">
        <v>204</v>
      </c>
      <c r="C72" s="74"/>
      <c r="D72" s="260"/>
      <c r="E72" s="74"/>
    </row>
    <row r="74" spans="1:3" ht="18.75">
      <c r="A74" s="77"/>
      <c r="B74" s="78"/>
      <c r="C74" s="79"/>
    </row>
    <row r="75" spans="1:3" ht="18.75">
      <c r="A75" s="77"/>
      <c r="B75" s="78"/>
      <c r="C75" s="79"/>
    </row>
    <row r="76" spans="1:3" ht="18.75">
      <c r="A76" s="77"/>
      <c r="B76" s="78"/>
      <c r="C76" s="79"/>
    </row>
    <row r="77" spans="1:3" ht="18.75">
      <c r="A77" s="77"/>
      <c r="B77" s="78"/>
      <c r="C77" s="79"/>
    </row>
    <row r="78" spans="1:3" ht="18.75">
      <c r="A78" s="77"/>
      <c r="B78" s="78"/>
      <c r="C78" s="79"/>
    </row>
    <row r="79" spans="1:3" ht="18.75">
      <c r="A79" s="77"/>
      <c r="B79" s="78"/>
      <c r="C79" s="79"/>
    </row>
    <row r="80" spans="1:3" ht="18.75">
      <c r="A80" s="77"/>
      <c r="B80" s="78"/>
      <c r="C80" s="79"/>
    </row>
    <row r="81" spans="1:3" ht="18.75">
      <c r="A81" s="77"/>
      <c r="B81" s="78"/>
      <c r="C81" s="79"/>
    </row>
    <row r="82" spans="1:3" ht="18.75">
      <c r="A82" s="77"/>
      <c r="B82" s="78"/>
      <c r="C82" s="79"/>
    </row>
    <row r="83" spans="1:3" ht="18.75">
      <c r="A83" s="77"/>
      <c r="B83" s="78"/>
      <c r="C83" s="79"/>
    </row>
    <row r="84" spans="1:3" ht="18.75">
      <c r="A84" s="77"/>
      <c r="B84" s="78"/>
      <c r="C84" s="79"/>
    </row>
    <row r="85" spans="1:3" ht="18.75">
      <c r="A85" s="77"/>
      <c r="B85" s="78"/>
      <c r="C85" s="79"/>
    </row>
    <row r="86" spans="1:3" ht="18.75">
      <c r="A86" s="77"/>
      <c r="B86" s="78"/>
      <c r="C86" s="79"/>
    </row>
    <row r="87" spans="1:3" ht="18.75">
      <c r="A87" s="77"/>
      <c r="B87" s="78"/>
      <c r="C87" s="79"/>
    </row>
    <row r="88" spans="1:3" ht="18.75">
      <c r="A88" s="77"/>
      <c r="B88" s="78"/>
      <c r="C88" s="79"/>
    </row>
    <row r="89" spans="1:3" ht="18.75">
      <c r="A89" s="77"/>
      <c r="B89" s="78"/>
      <c r="C89" s="79"/>
    </row>
    <row r="90" spans="1:3" ht="18.75">
      <c r="A90" s="77"/>
      <c r="B90" s="78"/>
      <c r="C90" s="79"/>
    </row>
    <row r="91" spans="1:3" ht="18.75">
      <c r="A91" s="77"/>
      <c r="B91" s="78"/>
      <c r="C91" s="79"/>
    </row>
    <row r="92" spans="1:3" ht="18.75">
      <c r="A92" s="77"/>
      <c r="B92" s="78"/>
      <c r="C92" s="79"/>
    </row>
    <row r="93" spans="1:3" ht="18.75">
      <c r="A93" s="77"/>
      <c r="B93" s="78"/>
      <c r="C93" s="79"/>
    </row>
    <row r="94" spans="1:3" ht="18.75">
      <c r="A94" s="77"/>
      <c r="B94" s="78"/>
      <c r="C94" s="79"/>
    </row>
    <row r="95" spans="1:3" ht="18.75">
      <c r="A95" s="77"/>
      <c r="B95" s="78"/>
      <c r="C95" s="79"/>
    </row>
    <row r="96" spans="1:3" ht="18.75">
      <c r="A96" s="77"/>
      <c r="B96" s="78"/>
      <c r="C96" s="79"/>
    </row>
    <row r="97" spans="1:3" ht="18.75">
      <c r="A97" s="77"/>
      <c r="B97" s="78"/>
      <c r="C97" s="79"/>
    </row>
    <row r="98" spans="1:3" ht="18.75">
      <c r="A98" s="77"/>
      <c r="B98" s="78"/>
      <c r="C98" s="79"/>
    </row>
    <row r="99" spans="1:3" ht="18.75">
      <c r="A99" s="77"/>
      <c r="B99" s="78"/>
      <c r="C99" s="79"/>
    </row>
    <row r="100" spans="1:3" ht="18.75">
      <c r="A100" s="77"/>
      <c r="B100" s="78"/>
      <c r="C100" s="79"/>
    </row>
    <row r="101" spans="1:3" ht="18.75">
      <c r="A101" s="77"/>
      <c r="B101" s="78"/>
      <c r="C101" s="79"/>
    </row>
    <row r="102" spans="1:3" ht="18.75">
      <c r="A102" s="77"/>
      <c r="B102" s="78"/>
      <c r="C102" s="79"/>
    </row>
    <row r="103" spans="1:3" ht="18.75">
      <c r="A103" s="77"/>
      <c r="B103" s="78"/>
      <c r="C103" s="79"/>
    </row>
    <row r="104" spans="1:3" ht="18.75">
      <c r="A104" s="77"/>
      <c r="B104" s="78"/>
      <c r="C104" s="79"/>
    </row>
    <row r="105" spans="1:3" ht="18.75">
      <c r="A105" s="77"/>
      <c r="B105" s="78"/>
      <c r="C105" s="79"/>
    </row>
    <row r="106" spans="1:3" ht="18.75">
      <c r="A106" s="77"/>
      <c r="B106" s="78"/>
      <c r="C106" s="79"/>
    </row>
    <row r="107" spans="1:3" ht="18.75">
      <c r="A107" s="77"/>
      <c r="B107" s="78"/>
      <c r="C107" s="79"/>
    </row>
    <row r="108" spans="1:3" ht="18.75">
      <c r="A108" s="77"/>
      <c r="B108" s="78"/>
      <c r="C108" s="79"/>
    </row>
    <row r="109" spans="1:3" ht="18.75">
      <c r="A109" s="77"/>
      <c r="B109" s="78"/>
      <c r="C109" s="79"/>
    </row>
    <row r="110" spans="1:3" ht="18.75">
      <c r="A110" s="77"/>
      <c r="B110" s="78"/>
      <c r="C110" s="79"/>
    </row>
    <row r="111" spans="1:3" ht="18.75">
      <c r="A111" s="77"/>
      <c r="B111" s="78"/>
      <c r="C111" s="79"/>
    </row>
    <row r="112" spans="1:3" ht="18.75">
      <c r="A112" s="77"/>
      <c r="B112" s="78"/>
      <c r="C112" s="79"/>
    </row>
    <row r="113" spans="1:3" ht="18.75">
      <c r="A113" s="77"/>
      <c r="B113" s="78"/>
      <c r="C113" s="79"/>
    </row>
    <row r="114" spans="1:3" ht="18.75">
      <c r="A114" s="77"/>
      <c r="B114" s="78"/>
      <c r="C114" s="79"/>
    </row>
    <row r="115" spans="1:3" ht="18.75">
      <c r="A115" s="77"/>
      <c r="B115" s="78"/>
      <c r="C115" s="79"/>
    </row>
    <row r="116" spans="1:3" ht="18.75">
      <c r="A116" s="77"/>
      <c r="B116" s="78"/>
      <c r="C116" s="79"/>
    </row>
    <row r="117" spans="1:3" ht="18.75">
      <c r="A117" s="77"/>
      <c r="B117" s="78"/>
      <c r="C117" s="79"/>
    </row>
    <row r="118" spans="1:3" ht="18.75">
      <c r="A118" s="77"/>
      <c r="B118" s="78"/>
      <c r="C118" s="79"/>
    </row>
    <row r="119" spans="1:3" ht="18.75">
      <c r="A119" s="77"/>
      <c r="B119" s="78"/>
      <c r="C119" s="79"/>
    </row>
    <row r="120" spans="1:3" ht="18.75">
      <c r="A120" s="77"/>
      <c r="B120" s="78"/>
      <c r="C120" s="79"/>
    </row>
    <row r="121" spans="1:3" ht="18.75">
      <c r="A121" s="77"/>
      <c r="B121" s="78"/>
      <c r="C121" s="79"/>
    </row>
    <row r="122" spans="1:3" ht="18.75">
      <c r="A122" s="77"/>
      <c r="B122" s="78"/>
      <c r="C122" s="79"/>
    </row>
    <row r="123" spans="1:3" ht="18.75">
      <c r="A123" s="77"/>
      <c r="B123" s="78"/>
      <c r="C123" s="79"/>
    </row>
    <row r="124" spans="1:3" ht="18.75">
      <c r="A124" s="77"/>
      <c r="B124" s="78"/>
      <c r="C124" s="79"/>
    </row>
    <row r="125" spans="1:3" ht="18.75">
      <c r="A125" s="77"/>
      <c r="B125" s="78"/>
      <c r="C125" s="79"/>
    </row>
    <row r="126" spans="1:3" ht="18.75">
      <c r="A126" s="77"/>
      <c r="B126" s="78"/>
      <c r="C126" s="79"/>
    </row>
    <row r="127" spans="1:3" ht="18.75">
      <c r="A127" s="77"/>
      <c r="B127" s="78"/>
      <c r="C127" s="79"/>
    </row>
    <row r="128" spans="1:3" ht="18.75">
      <c r="A128" s="77"/>
      <c r="B128" s="78"/>
      <c r="C128" s="79"/>
    </row>
    <row r="129" spans="1:3" ht="18.75">
      <c r="A129" s="77"/>
      <c r="B129" s="78"/>
      <c r="C129" s="79"/>
    </row>
    <row r="130" spans="1:3" ht="18.75">
      <c r="A130" s="77"/>
      <c r="B130" s="78"/>
      <c r="C130" s="79"/>
    </row>
    <row r="131" spans="1:3" ht="18.75">
      <c r="A131" s="77"/>
      <c r="B131" s="78"/>
      <c r="C131" s="79"/>
    </row>
    <row r="132" spans="1:3" ht="18.75">
      <c r="A132" s="77"/>
      <c r="B132" s="78"/>
      <c r="C132" s="79"/>
    </row>
    <row r="133" spans="1:3" ht="18.75">
      <c r="A133" s="77"/>
      <c r="B133" s="78"/>
      <c r="C133" s="79"/>
    </row>
    <row r="134" spans="1:3" ht="18.75">
      <c r="A134" s="77"/>
      <c r="B134" s="78"/>
      <c r="C134" s="79"/>
    </row>
    <row r="135" spans="1:3" ht="18.75">
      <c r="A135" s="77"/>
      <c r="B135" s="78"/>
      <c r="C135" s="79"/>
    </row>
    <row r="136" spans="1:3" ht="18.75">
      <c r="A136" s="77"/>
      <c r="B136" s="78"/>
      <c r="C136" s="79"/>
    </row>
    <row r="137" spans="1:3" ht="18.75">
      <c r="A137" s="77"/>
      <c r="B137" s="78"/>
      <c r="C137" s="79"/>
    </row>
    <row r="138" spans="1:3" ht="18.75">
      <c r="A138" s="77"/>
      <c r="B138" s="78"/>
      <c r="C138" s="79"/>
    </row>
    <row r="139" spans="1:3" ht="18.75">
      <c r="A139" s="77"/>
      <c r="B139" s="78"/>
      <c r="C139" s="79"/>
    </row>
    <row r="140" spans="1:3" ht="18.75">
      <c r="A140" s="77"/>
      <c r="B140" s="78"/>
      <c r="C140" s="79"/>
    </row>
    <row r="141" spans="1:3" ht="18.75">
      <c r="A141" s="77"/>
      <c r="B141" s="78"/>
      <c r="C141" s="79"/>
    </row>
    <row r="142" spans="1:3" ht="18.75">
      <c r="A142" s="77"/>
      <c r="B142" s="78"/>
      <c r="C142" s="79"/>
    </row>
    <row r="143" spans="1:3" ht="18.75">
      <c r="A143" s="77"/>
      <c r="B143" s="78"/>
      <c r="C143" s="79"/>
    </row>
    <row r="144" spans="1:3" ht="18.75">
      <c r="A144" s="77"/>
      <c r="B144" s="78"/>
      <c r="C144" s="79"/>
    </row>
    <row r="145" spans="1:3" ht="18.75">
      <c r="A145" s="77"/>
      <c r="B145" s="78"/>
      <c r="C145" s="79"/>
    </row>
    <row r="146" spans="1:3" ht="18.75">
      <c r="A146" s="77"/>
      <c r="B146" s="78"/>
      <c r="C146" s="79"/>
    </row>
    <row r="147" spans="1:3" ht="18.75">
      <c r="A147" s="77"/>
      <c r="B147" s="78"/>
      <c r="C147" s="79"/>
    </row>
    <row r="148" spans="1:3" ht="18.75">
      <c r="A148" s="77"/>
      <c r="B148" s="78"/>
      <c r="C148" s="79"/>
    </row>
    <row r="149" spans="1:3" ht="18.75">
      <c r="A149" s="77"/>
      <c r="B149" s="78"/>
      <c r="C149" s="79"/>
    </row>
    <row r="150" spans="1:3" ht="18.75">
      <c r="A150" s="77"/>
      <c r="B150" s="78"/>
      <c r="C150" s="79"/>
    </row>
    <row r="151" spans="1:3" ht="18.75">
      <c r="A151" s="77"/>
      <c r="B151" s="78"/>
      <c r="C151" s="79"/>
    </row>
    <row r="152" spans="1:3" ht="18.75">
      <c r="A152" s="77"/>
      <c r="B152" s="78"/>
      <c r="C152" s="79"/>
    </row>
    <row r="153" spans="1:3" ht="18.75">
      <c r="A153" s="77"/>
      <c r="B153" s="78"/>
      <c r="C153" s="79"/>
    </row>
    <row r="154" spans="1:3" ht="18.75">
      <c r="A154" s="77"/>
      <c r="B154" s="78"/>
      <c r="C154" s="79"/>
    </row>
    <row r="155" spans="1:3" ht="18.75">
      <c r="A155" s="77"/>
      <c r="B155" s="78"/>
      <c r="C155" s="79"/>
    </row>
    <row r="156" spans="1:3" ht="18.75">
      <c r="A156" s="77"/>
      <c r="B156" s="78"/>
      <c r="C156" s="79"/>
    </row>
    <row r="157" spans="1:3" ht="18.75">
      <c r="A157" s="77"/>
      <c r="B157" s="78"/>
      <c r="C157" s="79"/>
    </row>
    <row r="158" spans="1:3" ht="18.75">
      <c r="A158" s="77"/>
      <c r="B158" s="78"/>
      <c r="C158" s="79"/>
    </row>
    <row r="159" spans="1:3" ht="18.75">
      <c r="A159" s="77"/>
      <c r="B159" s="78"/>
      <c r="C159" s="79"/>
    </row>
    <row r="160" spans="1:3" ht="18.75">
      <c r="A160" s="77"/>
      <c r="B160" s="78"/>
      <c r="C160" s="79"/>
    </row>
    <row r="161" spans="1:3" ht="18.75">
      <c r="A161" s="77"/>
      <c r="B161" s="78"/>
      <c r="C161" s="79"/>
    </row>
    <row r="162" spans="1:3" ht="18.75">
      <c r="A162" s="77"/>
      <c r="B162" s="78"/>
      <c r="C162" s="79"/>
    </row>
    <row r="163" spans="1:3" ht="18.75">
      <c r="A163" s="77"/>
      <c r="B163" s="78"/>
      <c r="C163" s="79"/>
    </row>
    <row r="164" spans="1:3" ht="18.75">
      <c r="A164" s="77"/>
      <c r="B164" s="78"/>
      <c r="C164" s="79"/>
    </row>
    <row r="165" spans="1:3" ht="18.75">
      <c r="A165" s="77"/>
      <c r="B165" s="78"/>
      <c r="C165" s="79"/>
    </row>
    <row r="166" spans="1:3" ht="18.75">
      <c r="A166" s="77"/>
      <c r="B166" s="78"/>
      <c r="C166" s="79"/>
    </row>
    <row r="167" spans="1:3" ht="18.75">
      <c r="A167" s="77"/>
      <c r="B167" s="78"/>
      <c r="C167" s="79"/>
    </row>
    <row r="168" spans="1:3" ht="18.75">
      <c r="A168" s="77"/>
      <c r="B168" s="78"/>
      <c r="C168" s="79"/>
    </row>
    <row r="169" spans="1:3" ht="18.75">
      <c r="A169" s="77"/>
      <c r="B169" s="78"/>
      <c r="C169" s="79"/>
    </row>
    <row r="170" spans="1:3" ht="18.75">
      <c r="A170" s="77"/>
      <c r="B170" s="78"/>
      <c r="C170" s="79"/>
    </row>
    <row r="171" spans="1:3" ht="18.75">
      <c r="A171" s="77"/>
      <c r="B171" s="78"/>
      <c r="C171" s="79"/>
    </row>
    <row r="172" spans="1:3" ht="18.75">
      <c r="A172" s="77"/>
      <c r="B172" s="78"/>
      <c r="C172" s="79"/>
    </row>
    <row r="173" spans="1:3" ht="18.75">
      <c r="A173" s="77"/>
      <c r="B173" s="78"/>
      <c r="C173" s="79"/>
    </row>
    <row r="174" spans="1:3" ht="18.75">
      <c r="A174" s="77"/>
      <c r="B174" s="78"/>
      <c r="C174" s="79"/>
    </row>
    <row r="175" spans="1:3" ht="18.75">
      <c r="A175" s="77"/>
      <c r="B175" s="78"/>
      <c r="C175" s="79"/>
    </row>
    <row r="176" spans="1:3" ht="18.75">
      <c r="A176" s="77"/>
      <c r="B176" s="78"/>
      <c r="C176" s="79"/>
    </row>
    <row r="177" spans="1:3" ht="18.75">
      <c r="A177" s="77"/>
      <c r="B177" s="78"/>
      <c r="C177" s="79"/>
    </row>
    <row r="178" spans="1:3" ht="18.75">
      <c r="A178" s="77"/>
      <c r="B178" s="78"/>
      <c r="C178" s="79"/>
    </row>
    <row r="179" spans="1:3" ht="18.75">
      <c r="A179" s="77"/>
      <c r="B179" s="78"/>
      <c r="C179" s="79"/>
    </row>
    <row r="180" spans="1:3" ht="18.75">
      <c r="A180" s="77"/>
      <c r="B180" s="78"/>
      <c r="C180" s="79"/>
    </row>
    <row r="181" spans="1:3" ht="18.75">
      <c r="A181" s="77"/>
      <c r="B181" s="78"/>
      <c r="C181" s="79"/>
    </row>
    <row r="182" spans="1:3" ht="18.75">
      <c r="A182" s="77"/>
      <c r="B182" s="78"/>
      <c r="C182" s="79"/>
    </row>
    <row r="183" spans="1:3" ht="18.75">
      <c r="A183" s="77"/>
      <c r="B183" s="78"/>
      <c r="C183" s="79"/>
    </row>
    <row r="184" spans="1:3" ht="18.75">
      <c r="A184" s="77"/>
      <c r="B184" s="78"/>
      <c r="C184" s="79"/>
    </row>
    <row r="185" spans="1:3" ht="18.75">
      <c r="A185" s="77"/>
      <c r="B185" s="78"/>
      <c r="C185" s="79"/>
    </row>
    <row r="186" spans="1:3" ht="18.75">
      <c r="A186" s="77"/>
      <c r="B186" s="78"/>
      <c r="C186" s="79"/>
    </row>
    <row r="187" spans="1:3" ht="18.75">
      <c r="A187" s="77"/>
      <c r="B187" s="78"/>
      <c r="C187" s="79"/>
    </row>
    <row r="188" spans="1:3" ht="18.75">
      <c r="A188" s="77"/>
      <c r="B188" s="78"/>
      <c r="C188" s="79"/>
    </row>
    <row r="189" spans="1:3" ht="18.75">
      <c r="A189" s="77"/>
      <c r="B189" s="78"/>
      <c r="C189" s="79"/>
    </row>
    <row r="190" spans="1:3" ht="18.75">
      <c r="A190" s="77"/>
      <c r="B190" s="78"/>
      <c r="C190" s="79"/>
    </row>
    <row r="191" spans="1:3" ht="18.75">
      <c r="A191" s="77"/>
      <c r="B191" s="78"/>
      <c r="C191" s="79"/>
    </row>
    <row r="192" spans="1:3" ht="18.75">
      <c r="A192" s="77"/>
      <c r="B192" s="78"/>
      <c r="C192" s="79"/>
    </row>
    <row r="193" spans="1:3" ht="18.75">
      <c r="A193" s="77"/>
      <c r="B193" s="78"/>
      <c r="C193" s="79"/>
    </row>
    <row r="194" spans="1:3" ht="18.75">
      <c r="A194" s="77"/>
      <c r="B194" s="78"/>
      <c r="C194" s="79"/>
    </row>
    <row r="195" spans="1:3" ht="18.75">
      <c r="A195" s="77"/>
      <c r="B195" s="78"/>
      <c r="C195" s="79"/>
    </row>
    <row r="196" spans="1:3" ht="18.75">
      <c r="A196" s="77"/>
      <c r="B196" s="78"/>
      <c r="C196" s="79"/>
    </row>
    <row r="197" spans="1:3" ht="18.75">
      <c r="A197" s="77"/>
      <c r="B197" s="78"/>
      <c r="C197" s="79"/>
    </row>
    <row r="198" spans="1:3" ht="18.75">
      <c r="A198" s="77"/>
      <c r="B198" s="78"/>
      <c r="C198" s="79"/>
    </row>
    <row r="199" spans="1:3" ht="18.75">
      <c r="A199" s="77"/>
      <c r="B199" s="78"/>
      <c r="C199" s="79"/>
    </row>
    <row r="200" spans="1:3" ht="18.75">
      <c r="A200" s="77"/>
      <c r="B200" s="78"/>
      <c r="C200" s="79"/>
    </row>
    <row r="201" spans="1:3" ht="18.75">
      <c r="A201" s="77"/>
      <c r="B201" s="78"/>
      <c r="C201" s="79"/>
    </row>
    <row r="202" spans="1:3" ht="18.75">
      <c r="A202" s="77"/>
      <c r="B202" s="78"/>
      <c r="C202" s="79"/>
    </row>
    <row r="203" spans="1:3" ht="18.75">
      <c r="A203" s="77"/>
      <c r="B203" s="78"/>
      <c r="C203" s="79"/>
    </row>
  </sheetData>
  <sheetProtection formatRows="0" autoFilter="0"/>
  <mergeCells count="10">
    <mergeCell ref="B7:C7"/>
    <mergeCell ref="A9:C9"/>
    <mergeCell ref="A10:C10"/>
    <mergeCell ref="A13:B13"/>
    <mergeCell ref="A1:C1"/>
    <mergeCell ref="A2:E2"/>
    <mergeCell ref="A3:E3"/>
    <mergeCell ref="A4:E4"/>
    <mergeCell ref="A5:E5"/>
    <mergeCell ref="A6:C6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60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4"/>
  <sheetViews>
    <sheetView zoomScale="80" zoomScaleNormal="80" zoomScalePageLayoutView="0" workbookViewId="0" topLeftCell="A1">
      <selection activeCell="A4" sqref="A4:J4"/>
    </sheetView>
  </sheetViews>
  <sheetFormatPr defaultColWidth="9.140625" defaultRowHeight="15"/>
  <cols>
    <col min="1" max="1" width="119.140625" style="6" customWidth="1"/>
    <col min="2" max="2" width="8.7109375" style="8" customWidth="1"/>
    <col min="3" max="3" width="7.7109375" style="11" customWidth="1"/>
    <col min="4" max="4" width="7.140625" style="12" customWidth="1"/>
    <col min="5" max="5" width="9.7109375" style="4" customWidth="1"/>
    <col min="6" max="6" width="8.8515625" style="5" customWidth="1"/>
    <col min="7" max="7" width="7.421875" style="11" customWidth="1"/>
    <col min="8" max="8" width="15.28125" style="13" customWidth="1"/>
    <col min="9" max="9" width="14.140625" style="50" customWidth="1"/>
    <col min="10" max="10" width="15.7109375" style="1" customWidth="1"/>
    <col min="11" max="38" width="9.140625" style="1" customWidth="1"/>
  </cols>
  <sheetData>
    <row r="1" spans="1:8" s="51" customFormat="1" ht="15.75" customHeight="1">
      <c r="A1" s="437" t="s">
        <v>234</v>
      </c>
      <c r="B1" s="437"/>
      <c r="C1" s="437"/>
      <c r="D1" s="437"/>
      <c r="E1" s="437"/>
      <c r="F1" s="437"/>
      <c r="G1" s="437"/>
      <c r="H1" s="437"/>
    </row>
    <row r="2" spans="1:10" s="51" customFormat="1" ht="15.75" customHeight="1">
      <c r="A2" s="437" t="s">
        <v>212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s="51" customFormat="1" ht="15.75" customHeight="1">
      <c r="A3" s="437" t="s">
        <v>428</v>
      </c>
      <c r="B3" s="437"/>
      <c r="C3" s="437"/>
      <c r="D3" s="437"/>
      <c r="E3" s="437"/>
      <c r="F3" s="437"/>
      <c r="G3" s="437"/>
      <c r="H3" s="437"/>
      <c r="I3" s="437"/>
      <c r="J3" s="437"/>
    </row>
    <row r="4" spans="1:10" s="52" customFormat="1" ht="16.5" customHeight="1">
      <c r="A4" s="438" t="s">
        <v>414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8" s="52" customFormat="1" ht="16.5" customHeight="1">
      <c r="A5" s="438" t="s">
        <v>406</v>
      </c>
      <c r="B5" s="438"/>
      <c r="C5" s="438"/>
      <c r="D5" s="438"/>
      <c r="E5" s="438"/>
      <c r="F5" s="438"/>
      <c r="G5" s="438"/>
      <c r="H5" s="438"/>
    </row>
    <row r="6" spans="1:7" s="52" customFormat="1" ht="16.5" customHeight="1">
      <c r="A6" s="445"/>
      <c r="B6" s="445"/>
      <c r="C6" s="445"/>
      <c r="D6" s="445"/>
      <c r="E6" s="445"/>
      <c r="F6" s="445"/>
      <c r="G6" s="445"/>
    </row>
    <row r="7" spans="1:7" s="52" customFormat="1" ht="16.5" customHeight="1">
      <c r="A7" s="445"/>
      <c r="B7" s="445"/>
      <c r="C7" s="445"/>
      <c r="D7" s="445"/>
      <c r="E7" s="445"/>
      <c r="F7" s="445"/>
      <c r="G7" s="445"/>
    </row>
    <row r="8" spans="1:8" s="52" customFormat="1" ht="66" customHeight="1">
      <c r="A8" s="446" t="s">
        <v>411</v>
      </c>
      <c r="B8" s="446"/>
      <c r="C8" s="446"/>
      <c r="D8" s="446"/>
      <c r="E8" s="446"/>
      <c r="F8" s="446"/>
      <c r="G8" s="446"/>
      <c r="H8" s="446"/>
    </row>
    <row r="9" spans="1:9" s="3" customFormat="1" ht="15.75">
      <c r="A9" s="314" t="s">
        <v>415</v>
      </c>
      <c r="B9" s="53"/>
      <c r="C9" s="54"/>
      <c r="D9" s="54"/>
      <c r="E9" s="54"/>
      <c r="F9" s="447" t="s">
        <v>139</v>
      </c>
      <c r="G9" s="447"/>
      <c r="H9" s="447"/>
      <c r="I9" s="447"/>
    </row>
    <row r="10" spans="1:38" s="20" customFormat="1" ht="54" customHeight="1">
      <c r="A10" s="9" t="s">
        <v>141</v>
      </c>
      <c r="B10" s="10" t="s">
        <v>89</v>
      </c>
      <c r="C10" s="10" t="s">
        <v>86</v>
      </c>
      <c r="D10" s="14" t="s">
        <v>87</v>
      </c>
      <c r="E10" s="15" t="s">
        <v>140</v>
      </c>
      <c r="F10" s="16"/>
      <c r="G10" s="17" t="s">
        <v>88</v>
      </c>
      <c r="H10" s="18" t="s">
        <v>329</v>
      </c>
      <c r="I10" s="18" t="s">
        <v>369</v>
      </c>
      <c r="J10" s="18" t="s">
        <v>413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8" customFormat="1" ht="18.75">
      <c r="A11" s="138" t="s">
        <v>94</v>
      </c>
      <c r="B11" s="139"/>
      <c r="C11" s="140"/>
      <c r="D11" s="141"/>
      <c r="E11" s="14"/>
      <c r="F11" s="17"/>
      <c r="G11" s="142"/>
      <c r="H11" s="280">
        <f>+H12</f>
        <v>13475.716</v>
      </c>
      <c r="I11" s="280">
        <f>+I12</f>
        <v>12226.916000000001</v>
      </c>
      <c r="J11" s="280">
        <f>+J12</f>
        <v>12488.294000000002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s="28" customFormat="1" ht="18.75">
      <c r="A12" s="138" t="s">
        <v>227</v>
      </c>
      <c r="B12" s="143" t="s">
        <v>90</v>
      </c>
      <c r="C12" s="140"/>
      <c r="D12" s="141"/>
      <c r="E12" s="14"/>
      <c r="F12" s="17"/>
      <c r="G12" s="142"/>
      <c r="H12" s="280">
        <f>H13+H72+H78+H95+H112+H147+H168+H179+H187</f>
        <v>13475.716</v>
      </c>
      <c r="I12" s="280">
        <f>I13+I72+I78+I95+I112+I147+I168+I179+I187</f>
        <v>12226.916000000001</v>
      </c>
      <c r="J12" s="280">
        <f>J13+J72+J78+J95+J112+J147+J168+J179+J187</f>
        <v>12488.294000000002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s="28" customFormat="1" ht="18.75">
      <c r="A13" s="138" t="s">
        <v>95</v>
      </c>
      <c r="B13" s="387" t="s">
        <v>90</v>
      </c>
      <c r="C13" s="388" t="s">
        <v>91</v>
      </c>
      <c r="D13" s="141"/>
      <c r="E13" s="14"/>
      <c r="F13" s="17"/>
      <c r="G13" s="142"/>
      <c r="H13" s="383">
        <f>H14+H19+H54</f>
        <v>4153.324</v>
      </c>
      <c r="I13" s="280">
        <f>I14+I19+I25+I44+I49+I54</f>
        <v>4163.1</v>
      </c>
      <c r="J13" s="379">
        <f>J14+J19+J54</f>
        <v>4163.1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s="28" customFormat="1" ht="36" customHeight="1">
      <c r="A14" s="144" t="s">
        <v>96</v>
      </c>
      <c r="B14" s="361" t="s">
        <v>90</v>
      </c>
      <c r="C14" s="362" t="s">
        <v>91</v>
      </c>
      <c r="D14" s="363" t="s">
        <v>92</v>
      </c>
      <c r="E14" s="14"/>
      <c r="F14" s="17"/>
      <c r="G14" s="142"/>
      <c r="H14" s="280">
        <f>+H15</f>
        <v>630</v>
      </c>
      <c r="I14" s="280">
        <f aca="true" t="shared" si="0" ref="I14:J17">+I15</f>
        <v>630</v>
      </c>
      <c r="J14" s="280">
        <f t="shared" si="0"/>
        <v>630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s="30" customFormat="1" ht="30" customHeight="1">
      <c r="A15" s="145" t="s">
        <v>155</v>
      </c>
      <c r="B15" s="146" t="s">
        <v>90</v>
      </c>
      <c r="C15" s="147" t="s">
        <v>91</v>
      </c>
      <c r="D15" s="148" t="s">
        <v>92</v>
      </c>
      <c r="E15" s="149" t="s">
        <v>244</v>
      </c>
      <c r="F15" s="150" t="s">
        <v>142</v>
      </c>
      <c r="G15" s="151"/>
      <c r="H15" s="284">
        <f>+H16</f>
        <v>630</v>
      </c>
      <c r="I15" s="394">
        <f t="shared" si="0"/>
        <v>630</v>
      </c>
      <c r="J15" s="284">
        <f t="shared" si="0"/>
        <v>630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32" customFormat="1" ht="19.5">
      <c r="A16" s="152" t="s">
        <v>156</v>
      </c>
      <c r="B16" s="153" t="s">
        <v>90</v>
      </c>
      <c r="C16" s="154" t="s">
        <v>91</v>
      </c>
      <c r="D16" s="155" t="s">
        <v>92</v>
      </c>
      <c r="E16" s="156" t="s">
        <v>245</v>
      </c>
      <c r="F16" s="2" t="s">
        <v>142</v>
      </c>
      <c r="G16" s="157"/>
      <c r="H16" s="285">
        <f>+H17</f>
        <v>630</v>
      </c>
      <c r="I16" s="285">
        <f t="shared" si="0"/>
        <v>630</v>
      </c>
      <c r="J16" s="285">
        <f t="shared" si="0"/>
        <v>630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s="32" customFormat="1" ht="27" customHeight="1">
      <c r="A17" s="152" t="s">
        <v>145</v>
      </c>
      <c r="B17" s="153" t="s">
        <v>90</v>
      </c>
      <c r="C17" s="154" t="s">
        <v>91</v>
      </c>
      <c r="D17" s="155" t="s">
        <v>92</v>
      </c>
      <c r="E17" s="156" t="s">
        <v>245</v>
      </c>
      <c r="F17" s="2" t="s">
        <v>246</v>
      </c>
      <c r="G17" s="157"/>
      <c r="H17" s="285">
        <f>+H18</f>
        <v>630</v>
      </c>
      <c r="I17" s="285">
        <f t="shared" si="0"/>
        <v>630</v>
      </c>
      <c r="J17" s="285">
        <f t="shared" si="0"/>
        <v>630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s="32" customFormat="1" ht="56.25" customHeight="1">
      <c r="A18" s="158" t="s">
        <v>98</v>
      </c>
      <c r="B18" s="139" t="s">
        <v>90</v>
      </c>
      <c r="C18" s="139" t="s">
        <v>91</v>
      </c>
      <c r="D18" s="159" t="s">
        <v>92</v>
      </c>
      <c r="E18" s="156" t="s">
        <v>245</v>
      </c>
      <c r="F18" s="2" t="s">
        <v>246</v>
      </c>
      <c r="G18" s="151" t="s">
        <v>93</v>
      </c>
      <c r="H18" s="285">
        <v>630</v>
      </c>
      <c r="I18" s="285">
        <v>630</v>
      </c>
      <c r="J18" s="285">
        <v>630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s="32" customFormat="1" ht="56.25">
      <c r="A19" s="144" t="s">
        <v>108</v>
      </c>
      <c r="B19" s="361" t="s">
        <v>90</v>
      </c>
      <c r="C19" s="362" t="s">
        <v>91</v>
      </c>
      <c r="D19" s="362" t="s">
        <v>97</v>
      </c>
      <c r="E19" s="141"/>
      <c r="F19" s="142"/>
      <c r="G19" s="140"/>
      <c r="H19" s="280">
        <f>+H20</f>
        <v>2645.2</v>
      </c>
      <c r="I19" s="382">
        <f aca="true" t="shared" si="1" ref="I19:J21">+I20</f>
        <v>2650.2</v>
      </c>
      <c r="J19" s="280">
        <f t="shared" si="1"/>
        <v>2650.2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s="32" customFormat="1" ht="24.75" customHeight="1">
      <c r="A20" s="145" t="s">
        <v>157</v>
      </c>
      <c r="B20" s="146" t="s">
        <v>90</v>
      </c>
      <c r="C20" s="147" t="s">
        <v>91</v>
      </c>
      <c r="D20" s="148" t="s">
        <v>97</v>
      </c>
      <c r="E20" s="160" t="s">
        <v>248</v>
      </c>
      <c r="F20" s="161" t="s">
        <v>142</v>
      </c>
      <c r="G20" s="151"/>
      <c r="H20" s="284">
        <f>+H21</f>
        <v>2645.2</v>
      </c>
      <c r="I20" s="284">
        <f t="shared" si="1"/>
        <v>2650.2</v>
      </c>
      <c r="J20" s="284">
        <f t="shared" si="1"/>
        <v>2650.2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s="32" customFormat="1" ht="27.75" customHeight="1">
      <c r="A21" s="152" t="s">
        <v>158</v>
      </c>
      <c r="B21" s="153" t="s">
        <v>90</v>
      </c>
      <c r="C21" s="154" t="s">
        <v>91</v>
      </c>
      <c r="D21" s="155" t="s">
        <v>97</v>
      </c>
      <c r="E21" s="156" t="s">
        <v>249</v>
      </c>
      <c r="F21" s="2" t="s">
        <v>142</v>
      </c>
      <c r="G21" s="157"/>
      <c r="H21" s="285">
        <f>+H22</f>
        <v>2645.2</v>
      </c>
      <c r="I21" s="285">
        <f t="shared" si="1"/>
        <v>2650.2</v>
      </c>
      <c r="J21" s="285">
        <f t="shared" si="1"/>
        <v>2650.2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10" s="31" customFormat="1" ht="19.5">
      <c r="A22" s="152" t="s">
        <v>145</v>
      </c>
      <c r="B22" s="153" t="s">
        <v>90</v>
      </c>
      <c r="C22" s="154" t="s">
        <v>91</v>
      </c>
      <c r="D22" s="155" t="s">
        <v>97</v>
      </c>
      <c r="E22" s="156" t="s">
        <v>249</v>
      </c>
      <c r="F22" s="2" t="s">
        <v>142</v>
      </c>
      <c r="G22" s="157"/>
      <c r="H22" s="285">
        <f>SUM(H23:H24)</f>
        <v>2645.2</v>
      </c>
      <c r="I22" s="285">
        <f>SUM(I23:I24)</f>
        <v>2650.2</v>
      </c>
      <c r="J22" s="285">
        <f>SUM(J23:J24)</f>
        <v>2650.2</v>
      </c>
    </row>
    <row r="23" spans="1:16" s="31" customFormat="1" ht="57" customHeight="1">
      <c r="A23" s="158" t="s">
        <v>98</v>
      </c>
      <c r="B23" s="139" t="s">
        <v>90</v>
      </c>
      <c r="C23" s="139" t="s">
        <v>91</v>
      </c>
      <c r="D23" s="159" t="s">
        <v>97</v>
      </c>
      <c r="E23" s="156" t="s">
        <v>249</v>
      </c>
      <c r="F23" s="2" t="s">
        <v>246</v>
      </c>
      <c r="G23" s="151" t="s">
        <v>93</v>
      </c>
      <c r="H23" s="285">
        <v>2616.2</v>
      </c>
      <c r="I23" s="285">
        <v>2616.2</v>
      </c>
      <c r="J23" s="285">
        <v>2616.2</v>
      </c>
      <c r="K23" s="448"/>
      <c r="L23" s="449"/>
      <c r="M23" s="449"/>
      <c r="N23" s="449"/>
      <c r="O23" s="449"/>
      <c r="P23" s="449"/>
    </row>
    <row r="24" spans="1:10" s="31" customFormat="1" ht="18.75" customHeight="1">
      <c r="A24" s="162" t="s">
        <v>101</v>
      </c>
      <c r="B24" s="139" t="s">
        <v>90</v>
      </c>
      <c r="C24" s="139" t="s">
        <v>91</v>
      </c>
      <c r="D24" s="159" t="s">
        <v>97</v>
      </c>
      <c r="E24" s="156" t="s">
        <v>249</v>
      </c>
      <c r="F24" s="2" t="s">
        <v>246</v>
      </c>
      <c r="G24" s="151" t="s">
        <v>102</v>
      </c>
      <c r="H24" s="285">
        <v>29</v>
      </c>
      <c r="I24" s="285">
        <v>34</v>
      </c>
      <c r="J24" s="285">
        <v>34</v>
      </c>
    </row>
    <row r="25" spans="1:10" s="31" customFormat="1" ht="2.25" customHeight="1" hidden="1">
      <c r="A25" s="163" t="s">
        <v>109</v>
      </c>
      <c r="B25" s="143" t="s">
        <v>90</v>
      </c>
      <c r="C25" s="143" t="s">
        <v>91</v>
      </c>
      <c r="D25" s="164" t="s">
        <v>103</v>
      </c>
      <c r="E25" s="164"/>
      <c r="F25" s="165"/>
      <c r="G25" s="166"/>
      <c r="H25" s="293">
        <f>+H26</f>
        <v>0</v>
      </c>
      <c r="I25" s="293">
        <f>+I26</f>
        <v>0</v>
      </c>
      <c r="J25" s="293">
        <f>+J26</f>
        <v>0</v>
      </c>
    </row>
    <row r="26" spans="1:38" s="32" customFormat="1" ht="19.5" hidden="1">
      <c r="A26" s="145" t="s">
        <v>160</v>
      </c>
      <c r="B26" s="146" t="s">
        <v>90</v>
      </c>
      <c r="C26" s="147" t="s">
        <v>91</v>
      </c>
      <c r="D26" s="148" t="s">
        <v>103</v>
      </c>
      <c r="E26" s="160" t="s">
        <v>159</v>
      </c>
      <c r="F26" s="161" t="s">
        <v>142</v>
      </c>
      <c r="G26" s="151"/>
      <c r="H26" s="284">
        <f>+H27+H32+H37</f>
        <v>0</v>
      </c>
      <c r="I26" s="284">
        <f>+I27+I32+I37</f>
        <v>0</v>
      </c>
      <c r="J26" s="284">
        <f>+J27+J32+J37</f>
        <v>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s="32" customFormat="1" ht="19.5" hidden="1">
      <c r="A27" s="152" t="s">
        <v>162</v>
      </c>
      <c r="B27" s="153" t="s">
        <v>90</v>
      </c>
      <c r="C27" s="154" t="s">
        <v>91</v>
      </c>
      <c r="D27" s="155" t="s">
        <v>103</v>
      </c>
      <c r="E27" s="156" t="s">
        <v>161</v>
      </c>
      <c r="F27" s="2" t="s">
        <v>142</v>
      </c>
      <c r="G27" s="157"/>
      <c r="H27" s="285">
        <f>+H28</f>
        <v>0</v>
      </c>
      <c r="I27" s="285">
        <f>+I28</f>
        <v>0</v>
      </c>
      <c r="J27" s="285">
        <f>+J28</f>
        <v>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10" s="31" customFormat="1" ht="19.5" hidden="1">
      <c r="A28" s="152" t="s">
        <v>145</v>
      </c>
      <c r="B28" s="153" t="s">
        <v>90</v>
      </c>
      <c r="C28" s="154" t="s">
        <v>91</v>
      </c>
      <c r="D28" s="155" t="s">
        <v>103</v>
      </c>
      <c r="E28" s="156" t="s">
        <v>161</v>
      </c>
      <c r="F28" s="2" t="s">
        <v>144</v>
      </c>
      <c r="G28" s="157"/>
      <c r="H28" s="285">
        <f>SUM(H29:H31)</f>
        <v>0</v>
      </c>
      <c r="I28" s="285">
        <f>SUM(I29:I31)</f>
        <v>0</v>
      </c>
      <c r="J28" s="285">
        <f>SUM(J29:J31)</f>
        <v>0</v>
      </c>
    </row>
    <row r="29" spans="1:10" s="31" customFormat="1" ht="43.5" customHeight="1" hidden="1">
      <c r="A29" s="158" t="s">
        <v>98</v>
      </c>
      <c r="B29" s="139" t="s">
        <v>90</v>
      </c>
      <c r="C29" s="139" t="s">
        <v>91</v>
      </c>
      <c r="D29" s="159" t="s">
        <v>103</v>
      </c>
      <c r="E29" s="156" t="s">
        <v>161</v>
      </c>
      <c r="F29" s="2" t="s">
        <v>144</v>
      </c>
      <c r="G29" s="157" t="s">
        <v>93</v>
      </c>
      <c r="H29" s="285"/>
      <c r="I29" s="285"/>
      <c r="J29" s="285"/>
    </row>
    <row r="30" spans="1:10" s="31" customFormat="1" ht="19.5" hidden="1">
      <c r="A30" s="162" t="s">
        <v>99</v>
      </c>
      <c r="B30" s="139" t="s">
        <v>90</v>
      </c>
      <c r="C30" s="139" t="s">
        <v>91</v>
      </c>
      <c r="D30" s="159" t="s">
        <v>103</v>
      </c>
      <c r="E30" s="156" t="s">
        <v>161</v>
      </c>
      <c r="F30" s="2" t="s">
        <v>144</v>
      </c>
      <c r="G30" s="157" t="s">
        <v>100</v>
      </c>
      <c r="H30" s="285"/>
      <c r="I30" s="285"/>
      <c r="J30" s="285"/>
    </row>
    <row r="31" spans="1:10" s="31" customFormat="1" ht="19.5" hidden="1">
      <c r="A31" s="162" t="s">
        <v>101</v>
      </c>
      <c r="B31" s="139" t="s">
        <v>90</v>
      </c>
      <c r="C31" s="139" t="s">
        <v>91</v>
      </c>
      <c r="D31" s="159" t="s">
        <v>103</v>
      </c>
      <c r="E31" s="156" t="s">
        <v>161</v>
      </c>
      <c r="F31" s="2" t="s">
        <v>144</v>
      </c>
      <c r="G31" s="157" t="s">
        <v>102</v>
      </c>
      <c r="H31" s="285"/>
      <c r="I31" s="285"/>
      <c r="J31" s="285"/>
    </row>
    <row r="32" spans="1:38" s="32" customFormat="1" ht="19.5" hidden="1">
      <c r="A32" s="152" t="s">
        <v>164</v>
      </c>
      <c r="B32" s="153" t="s">
        <v>90</v>
      </c>
      <c r="C32" s="154" t="s">
        <v>91</v>
      </c>
      <c r="D32" s="155" t="s">
        <v>103</v>
      </c>
      <c r="E32" s="156" t="s">
        <v>163</v>
      </c>
      <c r="F32" s="2" t="s">
        <v>142</v>
      </c>
      <c r="G32" s="157"/>
      <c r="H32" s="285">
        <f>+H33</f>
        <v>0</v>
      </c>
      <c r="I32" s="285">
        <f>+I33</f>
        <v>0</v>
      </c>
      <c r="J32" s="285">
        <f>+J33</f>
        <v>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10" s="31" customFormat="1" ht="19.5" hidden="1">
      <c r="A33" s="152" t="s">
        <v>145</v>
      </c>
      <c r="B33" s="153" t="s">
        <v>90</v>
      </c>
      <c r="C33" s="154" t="s">
        <v>91</v>
      </c>
      <c r="D33" s="155" t="s">
        <v>103</v>
      </c>
      <c r="E33" s="156" t="s">
        <v>163</v>
      </c>
      <c r="F33" s="2" t="s">
        <v>144</v>
      </c>
      <c r="G33" s="157"/>
      <c r="H33" s="285">
        <f>SUM(H34:H36)</f>
        <v>0</v>
      </c>
      <c r="I33" s="285">
        <f>SUM(I34:I36)</f>
        <v>0</v>
      </c>
      <c r="J33" s="285">
        <f>SUM(J34:J36)</f>
        <v>0</v>
      </c>
    </row>
    <row r="34" spans="1:10" s="31" customFormat="1" ht="43.5" customHeight="1" hidden="1">
      <c r="A34" s="158" t="s">
        <v>98</v>
      </c>
      <c r="B34" s="139" t="s">
        <v>90</v>
      </c>
      <c r="C34" s="139" t="s">
        <v>91</v>
      </c>
      <c r="D34" s="159" t="s">
        <v>103</v>
      </c>
      <c r="E34" s="156" t="s">
        <v>163</v>
      </c>
      <c r="F34" s="2" t="s">
        <v>144</v>
      </c>
      <c r="G34" s="157" t="s">
        <v>93</v>
      </c>
      <c r="H34" s="285"/>
      <c r="I34" s="285"/>
      <c r="J34" s="285"/>
    </row>
    <row r="35" spans="1:10" s="31" customFormat="1" ht="19.5" hidden="1">
      <c r="A35" s="162" t="s">
        <v>99</v>
      </c>
      <c r="B35" s="139" t="s">
        <v>90</v>
      </c>
      <c r="C35" s="139" t="s">
        <v>91</v>
      </c>
      <c r="D35" s="159" t="s">
        <v>103</v>
      </c>
      <c r="E35" s="156" t="s">
        <v>163</v>
      </c>
      <c r="F35" s="2" t="s">
        <v>144</v>
      </c>
      <c r="G35" s="157" t="s">
        <v>100</v>
      </c>
      <c r="H35" s="285"/>
      <c r="I35" s="285"/>
      <c r="J35" s="285"/>
    </row>
    <row r="36" spans="1:10" s="31" customFormat="1" ht="19.5" hidden="1">
      <c r="A36" s="162" t="s">
        <v>101</v>
      </c>
      <c r="B36" s="139" t="s">
        <v>90</v>
      </c>
      <c r="C36" s="139" t="s">
        <v>91</v>
      </c>
      <c r="D36" s="159" t="s">
        <v>103</v>
      </c>
      <c r="E36" s="156" t="s">
        <v>163</v>
      </c>
      <c r="F36" s="2" t="s">
        <v>144</v>
      </c>
      <c r="G36" s="157" t="s">
        <v>102</v>
      </c>
      <c r="H36" s="285"/>
      <c r="I36" s="285"/>
      <c r="J36" s="285"/>
    </row>
    <row r="37" spans="1:38" s="32" customFormat="1" ht="19.5" hidden="1">
      <c r="A37" s="152" t="s">
        <v>166</v>
      </c>
      <c r="B37" s="153" t="s">
        <v>90</v>
      </c>
      <c r="C37" s="154" t="s">
        <v>91</v>
      </c>
      <c r="D37" s="155" t="s">
        <v>103</v>
      </c>
      <c r="E37" s="156" t="s">
        <v>165</v>
      </c>
      <c r="F37" s="2" t="s">
        <v>142</v>
      </c>
      <c r="G37" s="157"/>
      <c r="H37" s="285">
        <f>+H38</f>
        <v>0</v>
      </c>
      <c r="I37" s="285">
        <f>+I38</f>
        <v>0</v>
      </c>
      <c r="J37" s="285">
        <f>+J38</f>
        <v>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10" s="31" customFormat="1" ht="19.5" hidden="1">
      <c r="A38" s="152" t="s">
        <v>145</v>
      </c>
      <c r="B38" s="153" t="s">
        <v>90</v>
      </c>
      <c r="C38" s="154" t="s">
        <v>91</v>
      </c>
      <c r="D38" s="155" t="s">
        <v>103</v>
      </c>
      <c r="E38" s="156" t="s">
        <v>165</v>
      </c>
      <c r="F38" s="2" t="s">
        <v>144</v>
      </c>
      <c r="G38" s="157"/>
      <c r="H38" s="285">
        <f>SUM(H39:H41)</f>
        <v>0</v>
      </c>
      <c r="I38" s="285">
        <f>SUM(I39:I41)</f>
        <v>0</v>
      </c>
      <c r="J38" s="285">
        <f>SUM(J39:J41)</f>
        <v>0</v>
      </c>
    </row>
    <row r="39" spans="1:10" s="31" customFormat="1" ht="43.5" customHeight="1" hidden="1">
      <c r="A39" s="158" t="s">
        <v>98</v>
      </c>
      <c r="B39" s="139" t="s">
        <v>90</v>
      </c>
      <c r="C39" s="139" t="s">
        <v>91</v>
      </c>
      <c r="D39" s="159" t="s">
        <v>103</v>
      </c>
      <c r="E39" s="156" t="s">
        <v>165</v>
      </c>
      <c r="F39" s="2" t="s">
        <v>144</v>
      </c>
      <c r="G39" s="157" t="s">
        <v>93</v>
      </c>
      <c r="H39" s="285"/>
      <c r="I39" s="285"/>
      <c r="J39" s="285"/>
    </row>
    <row r="40" spans="1:10" s="31" customFormat="1" ht="19.5" hidden="1">
      <c r="A40" s="162" t="s">
        <v>99</v>
      </c>
      <c r="B40" s="139" t="s">
        <v>90</v>
      </c>
      <c r="C40" s="139" t="s">
        <v>91</v>
      </c>
      <c r="D40" s="159" t="s">
        <v>103</v>
      </c>
      <c r="E40" s="156" t="s">
        <v>165</v>
      </c>
      <c r="F40" s="2" t="s">
        <v>144</v>
      </c>
      <c r="G40" s="157" t="s">
        <v>100</v>
      </c>
      <c r="H40" s="285"/>
      <c r="I40" s="285"/>
      <c r="J40" s="285"/>
    </row>
    <row r="41" spans="1:10" s="31" customFormat="1" ht="19.5" hidden="1">
      <c r="A41" s="162" t="s">
        <v>101</v>
      </c>
      <c r="B41" s="139" t="s">
        <v>90</v>
      </c>
      <c r="C41" s="139" t="s">
        <v>91</v>
      </c>
      <c r="D41" s="159" t="s">
        <v>103</v>
      </c>
      <c r="E41" s="156" t="s">
        <v>165</v>
      </c>
      <c r="F41" s="2" t="s">
        <v>144</v>
      </c>
      <c r="G41" s="157" t="s">
        <v>102</v>
      </c>
      <c r="H41" s="285"/>
      <c r="I41" s="285"/>
      <c r="J41" s="285"/>
    </row>
    <row r="42" spans="1:10" s="31" customFormat="1" ht="37.5" hidden="1">
      <c r="A42" s="167" t="s">
        <v>168</v>
      </c>
      <c r="B42" s="154" t="s">
        <v>90</v>
      </c>
      <c r="C42" s="154" t="s">
        <v>91</v>
      </c>
      <c r="D42" s="155" t="s">
        <v>103</v>
      </c>
      <c r="E42" s="168" t="s">
        <v>165</v>
      </c>
      <c r="F42" s="169" t="s">
        <v>167</v>
      </c>
      <c r="G42" s="157"/>
      <c r="H42" s="285">
        <f>+H43</f>
        <v>0</v>
      </c>
      <c r="I42" s="285">
        <f>+I43</f>
        <v>0</v>
      </c>
      <c r="J42" s="285">
        <f>+J43</f>
        <v>0</v>
      </c>
    </row>
    <row r="43" spans="1:10" s="27" customFormat="1" ht="18.75" hidden="1">
      <c r="A43" s="158" t="s">
        <v>104</v>
      </c>
      <c r="B43" s="139" t="s">
        <v>90</v>
      </c>
      <c r="C43" s="139" t="s">
        <v>91</v>
      </c>
      <c r="D43" s="139" t="s">
        <v>103</v>
      </c>
      <c r="E43" s="168" t="s">
        <v>165</v>
      </c>
      <c r="F43" s="169" t="s">
        <v>167</v>
      </c>
      <c r="G43" s="139" t="s">
        <v>105</v>
      </c>
      <c r="H43" s="297"/>
      <c r="I43" s="297"/>
      <c r="J43" s="297"/>
    </row>
    <row r="44" spans="1:10" s="27" customFormat="1" ht="18.75" hidden="1">
      <c r="A44" s="170" t="s">
        <v>106</v>
      </c>
      <c r="B44" s="143" t="s">
        <v>90</v>
      </c>
      <c r="C44" s="142" t="s">
        <v>91</v>
      </c>
      <c r="D44" s="140" t="s">
        <v>107</v>
      </c>
      <c r="E44" s="14"/>
      <c r="F44" s="17"/>
      <c r="G44" s="171"/>
      <c r="H44" s="280">
        <f aca="true" t="shared" si="2" ref="H44:J45">H45</f>
        <v>0</v>
      </c>
      <c r="I44" s="280">
        <f t="shared" si="2"/>
        <v>0</v>
      </c>
      <c r="J44" s="280">
        <f t="shared" si="2"/>
        <v>0</v>
      </c>
    </row>
    <row r="45" spans="1:10" s="27" customFormat="1" ht="18.75" hidden="1">
      <c r="A45" s="172" t="s">
        <v>173</v>
      </c>
      <c r="B45" s="146" t="s">
        <v>90</v>
      </c>
      <c r="C45" s="173" t="s">
        <v>91</v>
      </c>
      <c r="D45" s="174" t="s">
        <v>107</v>
      </c>
      <c r="E45" s="175" t="s">
        <v>172</v>
      </c>
      <c r="F45" s="176" t="s">
        <v>142</v>
      </c>
      <c r="G45" s="177"/>
      <c r="H45" s="280">
        <f t="shared" si="2"/>
        <v>0</v>
      </c>
      <c r="I45" s="280">
        <f t="shared" si="2"/>
        <v>0</v>
      </c>
      <c r="J45" s="280">
        <f t="shared" si="2"/>
        <v>0</v>
      </c>
    </row>
    <row r="46" spans="1:38" s="32" customFormat="1" ht="19.5" hidden="1">
      <c r="A46" s="152" t="s">
        <v>177</v>
      </c>
      <c r="B46" s="153" t="s">
        <v>90</v>
      </c>
      <c r="C46" s="154" t="s">
        <v>91</v>
      </c>
      <c r="D46" s="155" t="s">
        <v>107</v>
      </c>
      <c r="E46" s="178" t="s">
        <v>176</v>
      </c>
      <c r="F46" s="179" t="s">
        <v>142</v>
      </c>
      <c r="G46" s="157"/>
      <c r="H46" s="285">
        <f aca="true" t="shared" si="3" ref="H46:J47">+H47</f>
        <v>0</v>
      </c>
      <c r="I46" s="285">
        <f t="shared" si="3"/>
        <v>0</v>
      </c>
      <c r="J46" s="285">
        <f t="shared" si="3"/>
        <v>0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s="32" customFormat="1" ht="19.5" hidden="1">
      <c r="A47" s="152" t="s">
        <v>179</v>
      </c>
      <c r="B47" s="153" t="s">
        <v>90</v>
      </c>
      <c r="C47" s="154" t="s">
        <v>91</v>
      </c>
      <c r="D47" s="155" t="s">
        <v>107</v>
      </c>
      <c r="E47" s="178" t="s">
        <v>176</v>
      </c>
      <c r="F47" s="179" t="s">
        <v>178</v>
      </c>
      <c r="G47" s="157"/>
      <c r="H47" s="285">
        <f t="shared" si="3"/>
        <v>0</v>
      </c>
      <c r="I47" s="285">
        <f t="shared" si="3"/>
        <v>0</v>
      </c>
      <c r="J47" s="285">
        <f t="shared" si="3"/>
        <v>0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10" s="27" customFormat="1" ht="18.75" hidden="1">
      <c r="A48" s="180" t="s">
        <v>99</v>
      </c>
      <c r="B48" s="139" t="s">
        <v>90</v>
      </c>
      <c r="C48" s="139" t="s">
        <v>91</v>
      </c>
      <c r="D48" s="139" t="s">
        <v>107</v>
      </c>
      <c r="E48" s="178" t="s">
        <v>176</v>
      </c>
      <c r="F48" s="179" t="s">
        <v>178</v>
      </c>
      <c r="G48" s="139" t="s">
        <v>100</v>
      </c>
      <c r="H48" s="297"/>
      <c r="I48" s="297"/>
      <c r="J48" s="297"/>
    </row>
    <row r="49" spans="1:10" s="23" customFormat="1" ht="20.25" customHeight="1" hidden="1">
      <c r="A49" s="163" t="s">
        <v>182</v>
      </c>
      <c r="B49" s="143" t="s">
        <v>90</v>
      </c>
      <c r="C49" s="143" t="s">
        <v>91</v>
      </c>
      <c r="D49" s="181">
        <v>11</v>
      </c>
      <c r="E49" s="14"/>
      <c r="F49" s="17"/>
      <c r="G49" s="139"/>
      <c r="H49" s="280">
        <f>H50</f>
        <v>0</v>
      </c>
      <c r="I49" s="280">
        <f aca="true" t="shared" si="4" ref="I49:J52">I50</f>
        <v>0</v>
      </c>
      <c r="J49" s="280">
        <f t="shared" si="4"/>
        <v>0</v>
      </c>
    </row>
    <row r="50" spans="1:10" s="23" customFormat="1" ht="20.25" customHeight="1" hidden="1">
      <c r="A50" s="158" t="s">
        <v>110</v>
      </c>
      <c r="B50" s="146" t="s">
        <v>90</v>
      </c>
      <c r="C50" s="139" t="s">
        <v>91</v>
      </c>
      <c r="D50" s="182">
        <v>11</v>
      </c>
      <c r="E50" s="183" t="s">
        <v>180</v>
      </c>
      <c r="F50" s="184" t="s">
        <v>142</v>
      </c>
      <c r="G50" s="185"/>
      <c r="H50" s="281">
        <f>H51</f>
        <v>0</v>
      </c>
      <c r="I50" s="281">
        <f t="shared" si="4"/>
        <v>0</v>
      </c>
      <c r="J50" s="281">
        <f t="shared" si="4"/>
        <v>0</v>
      </c>
    </row>
    <row r="51" spans="1:10" s="23" customFormat="1" ht="20.25" customHeight="1" hidden="1">
      <c r="A51" s="158" t="s">
        <v>111</v>
      </c>
      <c r="B51" s="153" t="s">
        <v>90</v>
      </c>
      <c r="C51" s="139" t="s">
        <v>91</v>
      </c>
      <c r="D51" s="182">
        <v>11</v>
      </c>
      <c r="E51" s="183" t="s">
        <v>181</v>
      </c>
      <c r="F51" s="186" t="s">
        <v>142</v>
      </c>
      <c r="G51" s="185"/>
      <c r="H51" s="281">
        <f>H52</f>
        <v>0</v>
      </c>
      <c r="I51" s="281">
        <f t="shared" si="4"/>
        <v>0</v>
      </c>
      <c r="J51" s="281">
        <f t="shared" si="4"/>
        <v>0</v>
      </c>
    </row>
    <row r="52" spans="1:10" s="23" customFormat="1" ht="18.75" hidden="1">
      <c r="A52" s="162" t="s">
        <v>183</v>
      </c>
      <c r="B52" s="153" t="s">
        <v>90</v>
      </c>
      <c r="C52" s="139" t="s">
        <v>91</v>
      </c>
      <c r="D52" s="182">
        <v>11</v>
      </c>
      <c r="E52" s="187" t="s">
        <v>181</v>
      </c>
      <c r="F52" s="188">
        <v>1403</v>
      </c>
      <c r="G52" s="185"/>
      <c r="H52" s="281">
        <f>H53</f>
        <v>0</v>
      </c>
      <c r="I52" s="281">
        <f t="shared" si="4"/>
        <v>0</v>
      </c>
      <c r="J52" s="281">
        <f t="shared" si="4"/>
        <v>0</v>
      </c>
    </row>
    <row r="53" spans="1:10" s="23" customFormat="1" ht="20.25" customHeight="1" hidden="1">
      <c r="A53" s="162" t="s">
        <v>101</v>
      </c>
      <c r="B53" s="139" t="s">
        <v>90</v>
      </c>
      <c r="C53" s="139" t="s">
        <v>91</v>
      </c>
      <c r="D53" s="189">
        <v>11</v>
      </c>
      <c r="E53" s="183" t="s">
        <v>181</v>
      </c>
      <c r="F53" s="190">
        <v>1403</v>
      </c>
      <c r="G53" s="139" t="s">
        <v>102</v>
      </c>
      <c r="H53" s="279"/>
      <c r="I53" s="279"/>
      <c r="J53" s="279"/>
    </row>
    <row r="54" spans="1:10" s="23" customFormat="1" ht="23.25" customHeight="1">
      <c r="A54" s="304" t="s">
        <v>112</v>
      </c>
      <c r="B54" s="361" t="s">
        <v>90</v>
      </c>
      <c r="C54" s="362" t="s">
        <v>91</v>
      </c>
      <c r="D54" s="363" t="s">
        <v>113</v>
      </c>
      <c r="E54" s="323"/>
      <c r="F54" s="324"/>
      <c r="G54" s="142"/>
      <c r="H54" s="305">
        <f>H55+H61+H66</f>
        <v>878.124</v>
      </c>
      <c r="I54" s="305">
        <f>I55+I61+I66</f>
        <v>882.9000000000001</v>
      </c>
      <c r="J54" s="305">
        <f>J55+J61+J66</f>
        <v>882.9000000000001</v>
      </c>
    </row>
    <row r="55" spans="1:10" s="34" customFormat="1" ht="54.75" customHeight="1">
      <c r="A55" s="344" t="s">
        <v>374</v>
      </c>
      <c r="B55" s="146" t="s">
        <v>90</v>
      </c>
      <c r="C55" s="143" t="s">
        <v>91</v>
      </c>
      <c r="D55" s="164" t="s">
        <v>113</v>
      </c>
      <c r="E55" s="149" t="s">
        <v>325</v>
      </c>
      <c r="F55" s="193" t="s">
        <v>142</v>
      </c>
      <c r="G55" s="166"/>
      <c r="H55" s="342">
        <f aca="true" t="shared" si="5" ref="H55:J56">+H56</f>
        <v>643.72</v>
      </c>
      <c r="I55" s="342">
        <f t="shared" si="5"/>
        <v>654.1</v>
      </c>
      <c r="J55" s="342">
        <f t="shared" si="5"/>
        <v>654.1</v>
      </c>
    </row>
    <row r="56" spans="1:10" s="34" customFormat="1" ht="55.5" customHeight="1">
      <c r="A56" s="158" t="s">
        <v>375</v>
      </c>
      <c r="B56" s="153" t="s">
        <v>90</v>
      </c>
      <c r="C56" s="139" t="s">
        <v>91</v>
      </c>
      <c r="D56" s="159" t="s">
        <v>113</v>
      </c>
      <c r="E56" s="325" t="s">
        <v>325</v>
      </c>
      <c r="F56" s="196" t="s">
        <v>142</v>
      </c>
      <c r="G56" s="185"/>
      <c r="H56" s="281">
        <f t="shared" si="5"/>
        <v>643.72</v>
      </c>
      <c r="I56" s="281">
        <f t="shared" si="5"/>
        <v>654.1</v>
      </c>
      <c r="J56" s="281">
        <f t="shared" si="5"/>
        <v>654.1</v>
      </c>
    </row>
    <row r="57" spans="1:249" s="31" customFormat="1" ht="56.25" customHeight="1">
      <c r="A57" s="395" t="s">
        <v>330</v>
      </c>
      <c r="B57" s="153" t="s">
        <v>90</v>
      </c>
      <c r="C57" s="154" t="s">
        <v>91</v>
      </c>
      <c r="D57" s="155" t="s">
        <v>113</v>
      </c>
      <c r="E57" s="178" t="s">
        <v>324</v>
      </c>
      <c r="F57" s="179" t="s">
        <v>261</v>
      </c>
      <c r="G57" s="197"/>
      <c r="H57" s="298">
        <f>+H59</f>
        <v>643.72</v>
      </c>
      <c r="I57" s="298">
        <f>+I59+I60</f>
        <v>654.1</v>
      </c>
      <c r="J57" s="298">
        <f>+J59</f>
        <v>654.1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</row>
    <row r="58" spans="1:249" s="31" customFormat="1" ht="23.25" customHeight="1">
      <c r="A58" s="331" t="s">
        <v>152</v>
      </c>
      <c r="B58" s="153" t="s">
        <v>90</v>
      </c>
      <c r="C58" s="154" t="s">
        <v>91</v>
      </c>
      <c r="D58" s="155" t="s">
        <v>113</v>
      </c>
      <c r="E58" s="178" t="s">
        <v>324</v>
      </c>
      <c r="F58" s="179" t="s">
        <v>323</v>
      </c>
      <c r="G58" s="197"/>
      <c r="H58" s="281">
        <f>SUM(H59:H59)</f>
        <v>643.72</v>
      </c>
      <c r="I58" s="281">
        <f>SUM(I59:I59)</f>
        <v>654.1</v>
      </c>
      <c r="J58" s="281">
        <f>SUM(J59:J59)</f>
        <v>654.1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</row>
    <row r="59" spans="1:249" s="31" customFormat="1" ht="23.25" customHeight="1">
      <c r="A59" s="198" t="s">
        <v>99</v>
      </c>
      <c r="B59" s="139" t="s">
        <v>90</v>
      </c>
      <c r="C59" s="139" t="s">
        <v>91</v>
      </c>
      <c r="D59" s="139" t="s">
        <v>113</v>
      </c>
      <c r="E59" s="178" t="s">
        <v>324</v>
      </c>
      <c r="F59" s="179" t="s">
        <v>323</v>
      </c>
      <c r="G59" s="143" t="s">
        <v>100</v>
      </c>
      <c r="H59" s="279">
        <v>643.72</v>
      </c>
      <c r="I59" s="279">
        <v>654.1</v>
      </c>
      <c r="J59" s="279">
        <v>654.1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</row>
    <row r="60" spans="1:249" s="31" customFormat="1" ht="0.75" customHeight="1">
      <c r="A60" s="162" t="s">
        <v>101</v>
      </c>
      <c r="B60" s="139" t="s">
        <v>90</v>
      </c>
      <c r="C60" s="139" t="s">
        <v>91</v>
      </c>
      <c r="D60" s="139" t="s">
        <v>113</v>
      </c>
      <c r="E60" s="178" t="s">
        <v>324</v>
      </c>
      <c r="F60" s="179" t="s">
        <v>323</v>
      </c>
      <c r="G60" s="143" t="s">
        <v>102</v>
      </c>
      <c r="H60" s="326"/>
      <c r="I60" s="326"/>
      <c r="J60" s="326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</row>
    <row r="61" spans="1:10" s="34" customFormat="1" ht="23.25" customHeight="1">
      <c r="A61" s="332" t="s">
        <v>169</v>
      </c>
      <c r="B61" s="333" t="s">
        <v>90</v>
      </c>
      <c r="C61" s="334" t="s">
        <v>91</v>
      </c>
      <c r="D61" s="335">
        <v>13</v>
      </c>
      <c r="E61" s="336" t="s">
        <v>251</v>
      </c>
      <c r="F61" s="337" t="s">
        <v>142</v>
      </c>
      <c r="G61" s="199"/>
      <c r="H61" s="343">
        <f>+H62</f>
        <v>184.404</v>
      </c>
      <c r="I61" s="343">
        <f>+I62</f>
        <v>178.8</v>
      </c>
      <c r="J61" s="343">
        <f>+J62</f>
        <v>178.8</v>
      </c>
    </row>
    <row r="62" spans="1:10" s="23" customFormat="1" ht="23.25" customHeight="1">
      <c r="A62" s="158" t="s">
        <v>170</v>
      </c>
      <c r="B62" s="153" t="s">
        <v>90</v>
      </c>
      <c r="C62" s="200" t="s">
        <v>91</v>
      </c>
      <c r="D62" s="201">
        <v>13</v>
      </c>
      <c r="E62" s="302" t="s">
        <v>252</v>
      </c>
      <c r="F62" s="303" t="s">
        <v>142</v>
      </c>
      <c r="G62" s="203"/>
      <c r="H62" s="281">
        <f>H63</f>
        <v>184.404</v>
      </c>
      <c r="I62" s="281">
        <f>I63</f>
        <v>178.8</v>
      </c>
      <c r="J62" s="281">
        <f>J63</f>
        <v>178.8</v>
      </c>
    </row>
    <row r="63" spans="1:13" s="23" customFormat="1" ht="21.75" customHeight="1">
      <c r="A63" s="162" t="s">
        <v>171</v>
      </c>
      <c r="B63" s="153" t="s">
        <v>90</v>
      </c>
      <c r="C63" s="204" t="s">
        <v>91</v>
      </c>
      <c r="D63" s="205">
        <v>13</v>
      </c>
      <c r="E63" s="302" t="s">
        <v>252</v>
      </c>
      <c r="F63" s="303" t="s">
        <v>247</v>
      </c>
      <c r="G63" s="392"/>
      <c r="H63" s="281">
        <f>H64+H65</f>
        <v>184.404</v>
      </c>
      <c r="I63" s="281">
        <f>I64+I65</f>
        <v>178.8</v>
      </c>
      <c r="J63" s="281">
        <f>J64+J65</f>
        <v>178.8</v>
      </c>
      <c r="K63" s="450" t="s">
        <v>257</v>
      </c>
      <c r="L63" s="451"/>
      <c r="M63" s="451"/>
    </row>
    <row r="64" spans="1:10" s="23" customFormat="1" ht="19.5" customHeight="1">
      <c r="A64" s="195" t="s">
        <v>99</v>
      </c>
      <c r="B64" s="139" t="s">
        <v>90</v>
      </c>
      <c r="C64" s="139" t="s">
        <v>91</v>
      </c>
      <c r="D64" s="189">
        <v>13</v>
      </c>
      <c r="E64" s="302" t="s">
        <v>252</v>
      </c>
      <c r="F64" s="303" t="s">
        <v>247</v>
      </c>
      <c r="G64" s="143" t="s">
        <v>100</v>
      </c>
      <c r="H64" s="299">
        <v>74.404</v>
      </c>
      <c r="I64" s="299">
        <v>78.8</v>
      </c>
      <c r="J64" s="299">
        <v>78.8</v>
      </c>
    </row>
    <row r="65" spans="1:10" s="23" customFormat="1" ht="19.5" customHeight="1">
      <c r="A65" s="162" t="s">
        <v>382</v>
      </c>
      <c r="B65" s="139" t="s">
        <v>90</v>
      </c>
      <c r="C65" s="139" t="s">
        <v>91</v>
      </c>
      <c r="D65" s="189">
        <v>13</v>
      </c>
      <c r="E65" s="302" t="s">
        <v>252</v>
      </c>
      <c r="F65" s="303" t="s">
        <v>247</v>
      </c>
      <c r="G65" s="143" t="s">
        <v>102</v>
      </c>
      <c r="H65" s="299">
        <v>110</v>
      </c>
      <c r="I65" s="299">
        <v>100</v>
      </c>
      <c r="J65" s="299">
        <v>100</v>
      </c>
    </row>
    <row r="66" spans="1:10" s="23" customFormat="1" ht="21" customHeight="1">
      <c r="A66" s="338" t="s">
        <v>173</v>
      </c>
      <c r="B66" s="333" t="s">
        <v>90</v>
      </c>
      <c r="C66" s="339" t="s">
        <v>91</v>
      </c>
      <c r="D66" s="339" t="s">
        <v>113</v>
      </c>
      <c r="E66" s="340" t="s">
        <v>253</v>
      </c>
      <c r="F66" s="341" t="s">
        <v>142</v>
      </c>
      <c r="G66" s="209"/>
      <c r="H66" s="342">
        <f aca="true" t="shared" si="6" ref="H66:J67">+H67</f>
        <v>50</v>
      </c>
      <c r="I66" s="342">
        <f t="shared" si="6"/>
        <v>50</v>
      </c>
      <c r="J66" s="342">
        <f t="shared" si="6"/>
        <v>50</v>
      </c>
    </row>
    <row r="67" spans="1:10" s="23" customFormat="1" ht="18.75">
      <c r="A67" s="210" t="s">
        <v>174</v>
      </c>
      <c r="B67" s="153" t="s">
        <v>90</v>
      </c>
      <c r="C67" s="171" t="s">
        <v>91</v>
      </c>
      <c r="D67" s="171" t="s">
        <v>113</v>
      </c>
      <c r="E67" s="211" t="s">
        <v>254</v>
      </c>
      <c r="F67" s="202" t="s">
        <v>142</v>
      </c>
      <c r="G67" s="212"/>
      <c r="H67" s="281">
        <f t="shared" si="6"/>
        <v>50</v>
      </c>
      <c r="I67" s="281">
        <f>I68</f>
        <v>50</v>
      </c>
      <c r="J67" s="281">
        <f t="shared" si="6"/>
        <v>50</v>
      </c>
    </row>
    <row r="68" spans="1:255" s="37" customFormat="1" ht="20.25" customHeight="1">
      <c r="A68" s="162" t="s">
        <v>143</v>
      </c>
      <c r="B68" s="153" t="s">
        <v>90</v>
      </c>
      <c r="C68" s="139" t="s">
        <v>91</v>
      </c>
      <c r="D68" s="139">
        <v>13</v>
      </c>
      <c r="E68" s="211" t="s">
        <v>254</v>
      </c>
      <c r="F68" s="202" t="s">
        <v>142</v>
      </c>
      <c r="G68" s="139"/>
      <c r="H68" s="279">
        <f>SUM(H69)</f>
        <v>50</v>
      </c>
      <c r="I68" s="279">
        <f>SUM(I69)</f>
        <v>50</v>
      </c>
      <c r="J68" s="279">
        <f>SUM(J69)</f>
        <v>50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55" s="37" customFormat="1" ht="19.5" customHeight="1">
      <c r="A69" s="162" t="s">
        <v>255</v>
      </c>
      <c r="B69" s="139" t="s">
        <v>90</v>
      </c>
      <c r="C69" s="139" t="s">
        <v>91</v>
      </c>
      <c r="D69" s="139">
        <v>13</v>
      </c>
      <c r="E69" s="211" t="s">
        <v>254</v>
      </c>
      <c r="F69" s="202" t="s">
        <v>256</v>
      </c>
      <c r="G69" s="139"/>
      <c r="H69" s="281">
        <f>SUM(H70:H70)</f>
        <v>50</v>
      </c>
      <c r="I69" s="281">
        <f>SUM(I70:I70)</f>
        <v>50</v>
      </c>
      <c r="J69" s="281">
        <f>SUM(J70:J70)</f>
        <v>50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s="37" customFormat="1" ht="24.75" customHeight="1">
      <c r="A70" s="213" t="s">
        <v>250</v>
      </c>
      <c r="B70" s="139" t="s">
        <v>90</v>
      </c>
      <c r="C70" s="139" t="s">
        <v>91</v>
      </c>
      <c r="D70" s="139">
        <v>13</v>
      </c>
      <c r="E70" s="211" t="s">
        <v>254</v>
      </c>
      <c r="F70" s="202" t="s">
        <v>256</v>
      </c>
      <c r="G70" s="143" t="s">
        <v>100</v>
      </c>
      <c r="H70" s="279">
        <v>50</v>
      </c>
      <c r="I70" s="279">
        <v>50</v>
      </c>
      <c r="J70" s="279">
        <v>50</v>
      </c>
      <c r="K70" s="452" t="s">
        <v>258</v>
      </c>
      <c r="L70" s="453"/>
      <c r="M70" s="453"/>
      <c r="N70" s="453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s="37" customFormat="1" ht="0.75" customHeight="1">
      <c r="A71" s="162" t="s">
        <v>101</v>
      </c>
      <c r="B71" s="139" t="s">
        <v>90</v>
      </c>
      <c r="C71" s="139" t="s">
        <v>91</v>
      </c>
      <c r="D71" s="139">
        <v>13</v>
      </c>
      <c r="E71" s="211" t="s">
        <v>254</v>
      </c>
      <c r="F71" s="202" t="s">
        <v>256</v>
      </c>
      <c r="G71" s="143" t="s">
        <v>102</v>
      </c>
      <c r="H71" s="279"/>
      <c r="I71" s="279"/>
      <c r="J71" s="279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10" s="23" customFormat="1" ht="18.75">
      <c r="A72" s="214" t="s">
        <v>114</v>
      </c>
      <c r="B72" s="385" t="s">
        <v>90</v>
      </c>
      <c r="C72" s="386" t="s">
        <v>92</v>
      </c>
      <c r="D72" s="217"/>
      <c r="E72" s="218"/>
      <c r="F72" s="219"/>
      <c r="G72" s="220"/>
      <c r="H72" s="383">
        <f>+H73</f>
        <v>194.546</v>
      </c>
      <c r="I72" s="305">
        <f>+I73</f>
        <v>194.546</v>
      </c>
      <c r="J72" s="280">
        <f>+J73</f>
        <v>194.546</v>
      </c>
    </row>
    <row r="73" spans="1:10" s="23" customFormat="1" ht="18.75">
      <c r="A73" s="214" t="s">
        <v>115</v>
      </c>
      <c r="B73" s="143" t="s">
        <v>90</v>
      </c>
      <c r="C73" s="216" t="s">
        <v>92</v>
      </c>
      <c r="D73" s="216" t="s">
        <v>116</v>
      </c>
      <c r="E73" s="221"/>
      <c r="F73" s="222"/>
      <c r="G73" s="216"/>
      <c r="H73" s="280">
        <f>H74</f>
        <v>194.546</v>
      </c>
      <c r="I73" s="280">
        <f aca="true" t="shared" si="7" ref="I73:J75">I74</f>
        <v>194.546</v>
      </c>
      <c r="J73" s="280">
        <f t="shared" si="7"/>
        <v>194.546</v>
      </c>
    </row>
    <row r="74" spans="1:10" s="34" customFormat="1" ht="25.5" customHeight="1">
      <c r="A74" s="206" t="s">
        <v>173</v>
      </c>
      <c r="B74" s="146" t="s">
        <v>90</v>
      </c>
      <c r="C74" s="207" t="s">
        <v>92</v>
      </c>
      <c r="D74" s="207" t="s">
        <v>116</v>
      </c>
      <c r="E74" s="208" t="s">
        <v>253</v>
      </c>
      <c r="F74" s="193" t="s">
        <v>142</v>
      </c>
      <c r="G74" s="209"/>
      <c r="H74" s="280">
        <f>H75</f>
        <v>194.546</v>
      </c>
      <c r="I74" s="280">
        <f t="shared" si="7"/>
        <v>194.546</v>
      </c>
      <c r="J74" s="280">
        <f t="shared" si="7"/>
        <v>194.546</v>
      </c>
    </row>
    <row r="75" spans="1:10" s="23" customFormat="1" ht="18.75">
      <c r="A75" s="210" t="s">
        <v>174</v>
      </c>
      <c r="B75" s="153" t="s">
        <v>90</v>
      </c>
      <c r="C75" s="171" t="s">
        <v>92</v>
      </c>
      <c r="D75" s="171" t="s">
        <v>116</v>
      </c>
      <c r="E75" s="211" t="s">
        <v>254</v>
      </c>
      <c r="F75" s="202" t="s">
        <v>142</v>
      </c>
      <c r="G75" s="212"/>
      <c r="H75" s="281">
        <f>H76</f>
        <v>194.546</v>
      </c>
      <c r="I75" s="281">
        <f t="shared" si="7"/>
        <v>194.546</v>
      </c>
      <c r="J75" s="281">
        <f t="shared" si="7"/>
        <v>194.546</v>
      </c>
    </row>
    <row r="76" spans="1:10" s="23" customFormat="1" ht="29.25" customHeight="1">
      <c r="A76" s="210" t="s">
        <v>175</v>
      </c>
      <c r="B76" s="153" t="s">
        <v>90</v>
      </c>
      <c r="C76" s="223" t="s">
        <v>92</v>
      </c>
      <c r="D76" s="223" t="s">
        <v>116</v>
      </c>
      <c r="E76" s="211" t="s">
        <v>254</v>
      </c>
      <c r="F76" s="202" t="s">
        <v>259</v>
      </c>
      <c r="G76" s="223"/>
      <c r="H76" s="281">
        <f>SUM(H77:H77)</f>
        <v>194.546</v>
      </c>
      <c r="I76" s="281">
        <f>SUM(I77:I77)</f>
        <v>194.546</v>
      </c>
      <c r="J76" s="281">
        <f>SUM(J77:J77)</f>
        <v>194.546</v>
      </c>
    </row>
    <row r="77" spans="1:10" s="23" customFormat="1" ht="53.25" customHeight="1">
      <c r="A77" s="158" t="s">
        <v>98</v>
      </c>
      <c r="B77" s="139" t="s">
        <v>90</v>
      </c>
      <c r="C77" s="139" t="s">
        <v>92</v>
      </c>
      <c r="D77" s="139" t="s">
        <v>116</v>
      </c>
      <c r="E77" s="211" t="s">
        <v>254</v>
      </c>
      <c r="F77" s="202" t="s">
        <v>259</v>
      </c>
      <c r="G77" s="143" t="s">
        <v>93</v>
      </c>
      <c r="H77" s="279">
        <v>194.546</v>
      </c>
      <c r="I77" s="279">
        <v>194.546</v>
      </c>
      <c r="J77" s="279">
        <v>194.546</v>
      </c>
    </row>
    <row r="78" spans="1:10" s="39" customFormat="1" ht="23.25" customHeight="1">
      <c r="A78" s="138" t="s">
        <v>117</v>
      </c>
      <c r="B78" s="389" t="s">
        <v>90</v>
      </c>
      <c r="C78" s="390" t="s">
        <v>116</v>
      </c>
      <c r="D78" s="224"/>
      <c r="E78" s="218"/>
      <c r="F78" s="219"/>
      <c r="G78" s="224"/>
      <c r="H78" s="391">
        <f>+H80+H85</f>
        <v>3</v>
      </c>
      <c r="I78" s="348">
        <f>+I80+I85</f>
        <v>3</v>
      </c>
      <c r="J78" s="391">
        <f>+J80+J85</f>
        <v>3</v>
      </c>
    </row>
    <row r="79" spans="1:10" s="39" customFormat="1" ht="23.25" customHeight="1">
      <c r="A79" s="354" t="s">
        <v>331</v>
      </c>
      <c r="B79" s="292" t="s">
        <v>90</v>
      </c>
      <c r="C79" s="224" t="s">
        <v>116</v>
      </c>
      <c r="D79" s="224" t="s">
        <v>134</v>
      </c>
      <c r="E79" s="218"/>
      <c r="F79" s="219"/>
      <c r="G79" s="224"/>
      <c r="H79" s="348">
        <f>H80</f>
        <v>2</v>
      </c>
      <c r="I79" s="348">
        <f>I80</f>
        <v>2</v>
      </c>
      <c r="J79" s="348">
        <f>J80</f>
        <v>2</v>
      </c>
    </row>
    <row r="80" spans="1:10" s="39" customFormat="1" ht="60" customHeight="1">
      <c r="A80" s="345" t="s">
        <v>332</v>
      </c>
      <c r="B80" s="143" t="s">
        <v>90</v>
      </c>
      <c r="C80" s="224" t="s">
        <v>116</v>
      </c>
      <c r="D80" s="224" t="s">
        <v>134</v>
      </c>
      <c r="E80" s="208" t="s">
        <v>333</v>
      </c>
      <c r="F80" s="193" t="s">
        <v>142</v>
      </c>
      <c r="G80" s="140"/>
      <c r="H80" s="280">
        <f>H81+H85</f>
        <v>2</v>
      </c>
      <c r="I80" s="280">
        <f>I81+I85</f>
        <v>2</v>
      </c>
      <c r="J80" s="280">
        <f>J81+J85</f>
        <v>2</v>
      </c>
    </row>
    <row r="81" spans="1:10" s="40" customFormat="1" ht="91.5" customHeight="1">
      <c r="A81" s="349" t="s">
        <v>334</v>
      </c>
      <c r="B81" s="153" t="s">
        <v>90</v>
      </c>
      <c r="C81" s="139" t="s">
        <v>116</v>
      </c>
      <c r="D81" s="139" t="s">
        <v>134</v>
      </c>
      <c r="E81" s="211" t="s">
        <v>335</v>
      </c>
      <c r="F81" s="202" t="s">
        <v>142</v>
      </c>
      <c r="G81" s="143"/>
      <c r="H81" s="293">
        <f>+H82</f>
        <v>1</v>
      </c>
      <c r="I81" s="293">
        <f aca="true" t="shared" si="8" ref="I81:J83">+I82</f>
        <v>1</v>
      </c>
      <c r="J81" s="293">
        <f t="shared" si="8"/>
        <v>1</v>
      </c>
    </row>
    <row r="82" spans="1:10" s="39" customFormat="1" ht="25.5" customHeight="1">
      <c r="A82" s="310" t="s">
        <v>336</v>
      </c>
      <c r="B82" s="153" t="s">
        <v>90</v>
      </c>
      <c r="C82" s="139" t="s">
        <v>116</v>
      </c>
      <c r="D82" s="139" t="s">
        <v>134</v>
      </c>
      <c r="E82" s="211" t="s">
        <v>337</v>
      </c>
      <c r="F82" s="202" t="s">
        <v>142</v>
      </c>
      <c r="G82" s="139"/>
      <c r="H82" s="279">
        <f>+H83</f>
        <v>1</v>
      </c>
      <c r="I82" s="279">
        <f t="shared" si="8"/>
        <v>1</v>
      </c>
      <c r="J82" s="279">
        <f t="shared" si="8"/>
        <v>1</v>
      </c>
    </row>
    <row r="83" spans="1:10" s="23" customFormat="1" ht="37.5" customHeight="1">
      <c r="A83" s="346" t="s">
        <v>338</v>
      </c>
      <c r="B83" s="153" t="s">
        <v>90</v>
      </c>
      <c r="C83" s="225" t="s">
        <v>116</v>
      </c>
      <c r="D83" s="225" t="s">
        <v>134</v>
      </c>
      <c r="E83" s="211" t="s">
        <v>337</v>
      </c>
      <c r="F83" s="202" t="s">
        <v>339</v>
      </c>
      <c r="G83" s="139"/>
      <c r="H83" s="281">
        <f>+H84</f>
        <v>1</v>
      </c>
      <c r="I83" s="281">
        <f t="shared" si="8"/>
        <v>1</v>
      </c>
      <c r="J83" s="281">
        <f t="shared" si="8"/>
        <v>1</v>
      </c>
    </row>
    <row r="84" spans="1:10" s="23" customFormat="1" ht="22.5" customHeight="1">
      <c r="A84" s="347" t="s">
        <v>250</v>
      </c>
      <c r="B84" s="139" t="s">
        <v>90</v>
      </c>
      <c r="C84" s="225" t="s">
        <v>116</v>
      </c>
      <c r="D84" s="225" t="s">
        <v>134</v>
      </c>
      <c r="E84" s="211" t="s">
        <v>337</v>
      </c>
      <c r="F84" s="202" t="s">
        <v>339</v>
      </c>
      <c r="G84" s="143" t="s">
        <v>100</v>
      </c>
      <c r="H84" s="279">
        <v>1</v>
      </c>
      <c r="I84" s="279">
        <v>1</v>
      </c>
      <c r="J84" s="279">
        <v>1</v>
      </c>
    </row>
    <row r="85" spans="1:10" s="34" customFormat="1" ht="78" customHeight="1">
      <c r="A85" s="350" t="s">
        <v>340</v>
      </c>
      <c r="B85" s="139" t="s">
        <v>90</v>
      </c>
      <c r="C85" s="227" t="s">
        <v>116</v>
      </c>
      <c r="D85" s="227" t="s">
        <v>134</v>
      </c>
      <c r="E85" s="211" t="s">
        <v>342</v>
      </c>
      <c r="F85" s="202" t="s">
        <v>142</v>
      </c>
      <c r="G85" s="216"/>
      <c r="H85" s="280">
        <f>+H86</f>
        <v>1</v>
      </c>
      <c r="I85" s="280">
        <f aca="true" t="shared" si="9" ref="I85:J87">+I86</f>
        <v>1</v>
      </c>
      <c r="J85" s="280">
        <f t="shared" si="9"/>
        <v>1</v>
      </c>
    </row>
    <row r="86" spans="1:10" s="34" customFormat="1" ht="57.75" customHeight="1">
      <c r="A86" s="310" t="s">
        <v>343</v>
      </c>
      <c r="B86" s="153" t="s">
        <v>90</v>
      </c>
      <c r="C86" s="227" t="s">
        <v>116</v>
      </c>
      <c r="D86" s="227" t="s">
        <v>134</v>
      </c>
      <c r="E86" s="211" t="s">
        <v>341</v>
      </c>
      <c r="F86" s="202" t="s">
        <v>142</v>
      </c>
      <c r="G86" s="216"/>
      <c r="H86" s="280">
        <f>+H87</f>
        <v>1</v>
      </c>
      <c r="I86" s="280">
        <f t="shared" si="9"/>
        <v>1</v>
      </c>
      <c r="J86" s="280">
        <f t="shared" si="9"/>
        <v>1</v>
      </c>
    </row>
    <row r="87" spans="1:10" s="23" customFormat="1" ht="39.75" customHeight="1">
      <c r="A87" s="351" t="s">
        <v>344</v>
      </c>
      <c r="B87" s="153" t="s">
        <v>90</v>
      </c>
      <c r="C87" s="227" t="s">
        <v>116</v>
      </c>
      <c r="D87" s="227" t="s">
        <v>134</v>
      </c>
      <c r="E87" s="211" t="s">
        <v>341</v>
      </c>
      <c r="F87" s="202" t="s">
        <v>345</v>
      </c>
      <c r="G87" s="227"/>
      <c r="H87" s="281">
        <f>+H88</f>
        <v>1</v>
      </c>
      <c r="I87" s="281">
        <f t="shared" si="9"/>
        <v>1</v>
      </c>
      <c r="J87" s="281">
        <f t="shared" si="9"/>
        <v>1</v>
      </c>
    </row>
    <row r="88" spans="1:10" s="23" customFormat="1" ht="27" customHeight="1">
      <c r="A88" s="352" t="s">
        <v>250</v>
      </c>
      <c r="B88" s="139" t="s">
        <v>90</v>
      </c>
      <c r="C88" s="223" t="s">
        <v>116</v>
      </c>
      <c r="D88" s="223" t="s">
        <v>134</v>
      </c>
      <c r="E88" s="211" t="s">
        <v>341</v>
      </c>
      <c r="F88" s="202" t="s">
        <v>345</v>
      </c>
      <c r="G88" s="143" t="s">
        <v>100</v>
      </c>
      <c r="H88" s="279">
        <v>1</v>
      </c>
      <c r="I88" s="279">
        <v>1</v>
      </c>
      <c r="J88" s="279">
        <v>1</v>
      </c>
    </row>
    <row r="89" spans="1:10" s="23" customFormat="1" ht="27" customHeight="1">
      <c r="A89" s="353" t="s">
        <v>119</v>
      </c>
      <c r="B89" s="143" t="s">
        <v>90</v>
      </c>
      <c r="C89" s="216" t="s">
        <v>116</v>
      </c>
      <c r="D89" s="216">
        <v>14</v>
      </c>
      <c r="E89" s="211"/>
      <c r="F89" s="202"/>
      <c r="G89" s="166"/>
      <c r="H89" s="293">
        <f>H90</f>
        <v>1</v>
      </c>
      <c r="I89" s="293">
        <f>I90</f>
        <v>1</v>
      </c>
      <c r="J89" s="293">
        <f>J90</f>
        <v>1</v>
      </c>
    </row>
    <row r="90" spans="1:10" s="23" customFormat="1" ht="63" customHeight="1">
      <c r="A90" s="226" t="s">
        <v>376</v>
      </c>
      <c r="B90" s="143" t="s">
        <v>90</v>
      </c>
      <c r="C90" s="216" t="s">
        <v>116</v>
      </c>
      <c r="D90" s="216">
        <v>14</v>
      </c>
      <c r="E90" s="208" t="s">
        <v>346</v>
      </c>
      <c r="F90" s="193" t="s">
        <v>142</v>
      </c>
      <c r="G90" s="166"/>
      <c r="H90" s="280">
        <f aca="true" t="shared" si="10" ref="H90:J93">+H91</f>
        <v>1</v>
      </c>
      <c r="I90" s="280">
        <f t="shared" si="10"/>
        <v>1</v>
      </c>
      <c r="J90" s="280">
        <f t="shared" si="10"/>
        <v>1</v>
      </c>
    </row>
    <row r="91" spans="1:10" s="23" customFormat="1" ht="66" customHeight="1">
      <c r="A91" s="355" t="s">
        <v>377</v>
      </c>
      <c r="B91" s="139" t="s">
        <v>90</v>
      </c>
      <c r="C91" s="227" t="s">
        <v>116</v>
      </c>
      <c r="D91" s="227">
        <v>14</v>
      </c>
      <c r="E91" s="211" t="s">
        <v>347</v>
      </c>
      <c r="F91" s="202" t="s">
        <v>142</v>
      </c>
      <c r="G91" s="166"/>
      <c r="H91" s="281">
        <f t="shared" si="10"/>
        <v>1</v>
      </c>
      <c r="I91" s="281">
        <f t="shared" si="10"/>
        <v>1</v>
      </c>
      <c r="J91" s="281">
        <f t="shared" si="10"/>
        <v>1</v>
      </c>
    </row>
    <row r="92" spans="1:10" s="23" customFormat="1" ht="37.5" customHeight="1">
      <c r="A92" s="356" t="s">
        <v>348</v>
      </c>
      <c r="B92" s="139" t="s">
        <v>90</v>
      </c>
      <c r="C92" s="227" t="s">
        <v>116</v>
      </c>
      <c r="D92" s="227">
        <v>14</v>
      </c>
      <c r="E92" s="211" t="s">
        <v>349</v>
      </c>
      <c r="F92" s="202" t="s">
        <v>142</v>
      </c>
      <c r="G92" s="166"/>
      <c r="H92" s="281">
        <f t="shared" si="10"/>
        <v>1</v>
      </c>
      <c r="I92" s="281">
        <f t="shared" si="10"/>
        <v>1</v>
      </c>
      <c r="J92" s="281">
        <f t="shared" si="10"/>
        <v>1</v>
      </c>
    </row>
    <row r="93" spans="1:10" s="23" customFormat="1" ht="36.75" customHeight="1">
      <c r="A93" s="210" t="s">
        <v>154</v>
      </c>
      <c r="B93" s="139" t="s">
        <v>90</v>
      </c>
      <c r="C93" s="227" t="s">
        <v>116</v>
      </c>
      <c r="D93" s="227">
        <v>14</v>
      </c>
      <c r="E93" s="211" t="s">
        <v>349</v>
      </c>
      <c r="F93" s="202" t="s">
        <v>350</v>
      </c>
      <c r="G93" s="166"/>
      <c r="H93" s="281">
        <f t="shared" si="10"/>
        <v>1</v>
      </c>
      <c r="I93" s="281">
        <f t="shared" si="10"/>
        <v>1</v>
      </c>
      <c r="J93" s="281">
        <f t="shared" si="10"/>
        <v>1</v>
      </c>
    </row>
    <row r="94" spans="1:10" s="23" customFormat="1" ht="27" customHeight="1">
      <c r="A94" s="352" t="s">
        <v>250</v>
      </c>
      <c r="B94" s="139" t="s">
        <v>90</v>
      </c>
      <c r="C94" s="227" t="s">
        <v>116</v>
      </c>
      <c r="D94" s="227">
        <v>14</v>
      </c>
      <c r="E94" s="211" t="s">
        <v>349</v>
      </c>
      <c r="F94" s="202" t="s">
        <v>350</v>
      </c>
      <c r="G94" s="143" t="s">
        <v>100</v>
      </c>
      <c r="H94" s="279">
        <v>1</v>
      </c>
      <c r="I94" s="279">
        <v>1</v>
      </c>
      <c r="J94" s="279">
        <v>1</v>
      </c>
    </row>
    <row r="95" spans="1:10" s="23" customFormat="1" ht="21.75" customHeight="1">
      <c r="A95" s="144" t="s">
        <v>120</v>
      </c>
      <c r="B95" s="389" t="s">
        <v>90</v>
      </c>
      <c r="C95" s="388" t="s">
        <v>97</v>
      </c>
      <c r="D95" s="323"/>
      <c r="E95" s="323"/>
      <c r="F95" s="324"/>
      <c r="G95" s="142"/>
      <c r="H95" s="383">
        <f>+H96+H107</f>
        <v>871.056</v>
      </c>
      <c r="I95" s="383">
        <f>+I96</f>
        <v>809.386</v>
      </c>
      <c r="J95" s="383">
        <f>+J96</f>
        <v>865.651</v>
      </c>
    </row>
    <row r="96" spans="1:10" s="23" customFormat="1" ht="21.75" customHeight="1">
      <c r="A96" s="357" t="s">
        <v>233</v>
      </c>
      <c r="B96" s="403" t="s">
        <v>90</v>
      </c>
      <c r="C96" s="423" t="s">
        <v>97</v>
      </c>
      <c r="D96" s="399" t="s">
        <v>118</v>
      </c>
      <c r="E96" s="454"/>
      <c r="F96" s="455"/>
      <c r="G96" s="424"/>
      <c r="H96" s="382">
        <f aca="true" t="shared" si="11" ref="H96:J97">H97</f>
        <v>771.056</v>
      </c>
      <c r="I96" s="382">
        <f t="shared" si="11"/>
        <v>809.386</v>
      </c>
      <c r="J96" s="382">
        <f t="shared" si="11"/>
        <v>865.651</v>
      </c>
    </row>
    <row r="97" spans="1:14" s="23" customFormat="1" ht="58.5" customHeight="1">
      <c r="A97" s="380" t="s">
        <v>351</v>
      </c>
      <c r="B97" s="139" t="s">
        <v>90</v>
      </c>
      <c r="C97" s="171" t="s">
        <v>97</v>
      </c>
      <c r="D97" s="139" t="s">
        <v>118</v>
      </c>
      <c r="E97" s="456" t="s">
        <v>270</v>
      </c>
      <c r="F97" s="457"/>
      <c r="G97" s="142"/>
      <c r="H97" s="281">
        <f t="shared" si="11"/>
        <v>771.056</v>
      </c>
      <c r="I97" s="281">
        <f t="shared" si="11"/>
        <v>809.386</v>
      </c>
      <c r="J97" s="281">
        <f t="shared" si="11"/>
        <v>865.651</v>
      </c>
      <c r="K97" s="458"/>
      <c r="L97" s="459"/>
      <c r="M97" s="459"/>
      <c r="N97" s="459"/>
    </row>
    <row r="98" spans="1:10" s="23" customFormat="1" ht="57.75" customHeight="1">
      <c r="A98" s="428" t="s">
        <v>363</v>
      </c>
      <c r="B98" s="139" t="s">
        <v>90</v>
      </c>
      <c r="C98" s="171" t="s">
        <v>97</v>
      </c>
      <c r="D98" s="139" t="s">
        <v>118</v>
      </c>
      <c r="E98" s="456" t="s">
        <v>271</v>
      </c>
      <c r="F98" s="457"/>
      <c r="G98" s="142"/>
      <c r="H98" s="281">
        <f>H99</f>
        <v>771.056</v>
      </c>
      <c r="I98" s="281">
        <f>I99</f>
        <v>809.386</v>
      </c>
      <c r="J98" s="281">
        <f>J99</f>
        <v>865.651</v>
      </c>
    </row>
    <row r="99" spans="1:10" s="23" customFormat="1" ht="37.5" customHeight="1">
      <c r="A99" s="310" t="s">
        <v>273</v>
      </c>
      <c r="B99" s="139" t="s">
        <v>90</v>
      </c>
      <c r="C99" s="171" t="s">
        <v>97</v>
      </c>
      <c r="D99" s="139" t="s">
        <v>118</v>
      </c>
      <c r="E99" s="456" t="s">
        <v>272</v>
      </c>
      <c r="F99" s="457"/>
      <c r="G99" s="142"/>
      <c r="H99" s="281">
        <f>H100+H102+H104</f>
        <v>771.056</v>
      </c>
      <c r="I99" s="281">
        <f>I104+I100+I104</f>
        <v>809.386</v>
      </c>
      <c r="J99" s="281">
        <f>J104+J100+J104</f>
        <v>865.651</v>
      </c>
    </row>
    <row r="100" spans="1:10" s="23" customFormat="1" ht="37.5" customHeight="1">
      <c r="A100" s="421" t="s">
        <v>403</v>
      </c>
      <c r="B100" s="139" t="s">
        <v>90</v>
      </c>
      <c r="C100" s="171" t="s">
        <v>97</v>
      </c>
      <c r="D100" s="139" t="s">
        <v>118</v>
      </c>
      <c r="E100" s="456" t="s">
        <v>312</v>
      </c>
      <c r="F100" s="457"/>
      <c r="G100" s="142"/>
      <c r="H100" s="281">
        <f>SUM(H101:H101)</f>
        <v>771.056</v>
      </c>
      <c r="I100" s="281">
        <f>SUM(I101:I101)</f>
        <v>809.386</v>
      </c>
      <c r="J100" s="281">
        <f>SUM(J101:J101)</f>
        <v>865.651</v>
      </c>
    </row>
    <row r="101" spans="1:10" s="23" customFormat="1" ht="24.75" customHeight="1">
      <c r="A101" s="162" t="s">
        <v>250</v>
      </c>
      <c r="B101" s="139" t="s">
        <v>90</v>
      </c>
      <c r="C101" s="171" t="s">
        <v>97</v>
      </c>
      <c r="D101" s="139" t="s">
        <v>118</v>
      </c>
      <c r="E101" s="456" t="s">
        <v>312</v>
      </c>
      <c r="F101" s="457"/>
      <c r="G101" s="142" t="s">
        <v>100</v>
      </c>
      <c r="H101" s="281">
        <v>771.056</v>
      </c>
      <c r="I101" s="281">
        <v>809.386</v>
      </c>
      <c r="J101" s="281">
        <v>865.651</v>
      </c>
    </row>
    <row r="102" spans="1:10" s="23" customFormat="1" ht="0.75" customHeight="1">
      <c r="A102" s="422" t="s">
        <v>404</v>
      </c>
      <c r="B102" s="139" t="s">
        <v>90</v>
      </c>
      <c r="C102" s="171" t="s">
        <v>97</v>
      </c>
      <c r="D102" s="139" t="s">
        <v>118</v>
      </c>
      <c r="E102" s="456" t="s">
        <v>405</v>
      </c>
      <c r="F102" s="457"/>
      <c r="G102" s="142"/>
      <c r="H102" s="281">
        <f>SUM(H103:H103)</f>
        <v>0</v>
      </c>
      <c r="I102" s="281"/>
      <c r="J102" s="281"/>
    </row>
    <row r="103" spans="1:10" s="23" customFormat="1" ht="24.75" customHeight="1" hidden="1">
      <c r="A103" s="162" t="s">
        <v>250</v>
      </c>
      <c r="B103" s="139" t="s">
        <v>90</v>
      </c>
      <c r="C103" s="171" t="s">
        <v>97</v>
      </c>
      <c r="D103" s="139" t="s">
        <v>118</v>
      </c>
      <c r="E103" s="456" t="s">
        <v>405</v>
      </c>
      <c r="F103" s="457"/>
      <c r="G103" s="142" t="s">
        <v>100</v>
      </c>
      <c r="H103" s="281"/>
      <c r="I103" s="281"/>
      <c r="J103" s="281"/>
    </row>
    <row r="104" spans="1:10" s="23" customFormat="1" ht="33.75" customHeight="1" hidden="1">
      <c r="A104" s="162" t="s">
        <v>402</v>
      </c>
      <c r="B104" s="139" t="s">
        <v>90</v>
      </c>
      <c r="C104" s="171" t="s">
        <v>97</v>
      </c>
      <c r="D104" s="139" t="s">
        <v>118</v>
      </c>
      <c r="E104" s="456" t="s">
        <v>313</v>
      </c>
      <c r="F104" s="457"/>
      <c r="G104" s="142"/>
      <c r="H104" s="281">
        <f>SUM(H105:H105)</f>
        <v>0</v>
      </c>
      <c r="I104" s="281"/>
      <c r="J104" s="281"/>
    </row>
    <row r="105" spans="1:10" s="23" customFormat="1" ht="23.25" customHeight="1" hidden="1">
      <c r="A105" s="162" t="s">
        <v>250</v>
      </c>
      <c r="B105" s="139" t="s">
        <v>90</v>
      </c>
      <c r="C105" s="171" t="s">
        <v>97</v>
      </c>
      <c r="D105" s="139" t="s">
        <v>118</v>
      </c>
      <c r="E105" s="456" t="s">
        <v>313</v>
      </c>
      <c r="F105" s="457"/>
      <c r="G105" s="142" t="s">
        <v>100</v>
      </c>
      <c r="H105" s="281"/>
      <c r="I105" s="281"/>
      <c r="J105" s="281"/>
    </row>
    <row r="106" spans="1:10" s="23" customFormat="1" ht="23.25" customHeight="1">
      <c r="A106" s="427" t="s">
        <v>416</v>
      </c>
      <c r="B106" s="403" t="s">
        <v>90</v>
      </c>
      <c r="C106" s="423" t="s">
        <v>97</v>
      </c>
      <c r="D106" s="399" t="s">
        <v>385</v>
      </c>
      <c r="E106" s="396"/>
      <c r="F106" s="397"/>
      <c r="G106" s="142"/>
      <c r="H106" s="281"/>
      <c r="I106" s="281"/>
      <c r="J106" s="281"/>
    </row>
    <row r="107" spans="1:38" s="28" customFormat="1" ht="22.5" customHeight="1">
      <c r="A107" s="401" t="s">
        <v>174</v>
      </c>
      <c r="B107" s="399" t="s">
        <v>90</v>
      </c>
      <c r="C107" s="400" t="s">
        <v>97</v>
      </c>
      <c r="D107" s="399" t="s">
        <v>385</v>
      </c>
      <c r="E107" s="396" t="s">
        <v>254</v>
      </c>
      <c r="F107" s="398" t="s">
        <v>261</v>
      </c>
      <c r="G107" s="197"/>
      <c r="H107" s="280">
        <f>+H108+H110</f>
        <v>100</v>
      </c>
      <c r="I107" s="411">
        <f>+I108+I110</f>
        <v>0</v>
      </c>
      <c r="J107" s="411">
        <f>+J108+J110</f>
        <v>0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spans="1:38" s="28" customFormat="1" ht="0.75" customHeight="1">
      <c r="A108" s="402" t="s">
        <v>386</v>
      </c>
      <c r="B108" s="403" t="s">
        <v>90</v>
      </c>
      <c r="C108" s="404" t="s">
        <v>97</v>
      </c>
      <c r="D108" s="403" t="s">
        <v>385</v>
      </c>
      <c r="E108" s="396" t="s">
        <v>254</v>
      </c>
      <c r="F108" s="397" t="s">
        <v>387</v>
      </c>
      <c r="G108" s="197"/>
      <c r="H108" s="281">
        <f>+H109</f>
        <v>0</v>
      </c>
      <c r="I108" s="409">
        <f>+I109</f>
        <v>0</v>
      </c>
      <c r="J108" s="409">
        <f>+J109</f>
        <v>0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spans="1:38" s="28" customFormat="1" ht="25.5" customHeight="1" hidden="1">
      <c r="A109" s="405" t="s">
        <v>250</v>
      </c>
      <c r="B109" s="403" t="s">
        <v>90</v>
      </c>
      <c r="C109" s="404" t="s">
        <v>97</v>
      </c>
      <c r="D109" s="403" t="s">
        <v>385</v>
      </c>
      <c r="E109" s="396" t="s">
        <v>254</v>
      </c>
      <c r="F109" s="397" t="s">
        <v>387</v>
      </c>
      <c r="G109" s="197" t="s">
        <v>100</v>
      </c>
      <c r="H109" s="281"/>
      <c r="I109" s="281"/>
      <c r="J109" s="294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spans="1:38" s="28" customFormat="1" ht="24.75" customHeight="1">
      <c r="A110" s="407" t="s">
        <v>393</v>
      </c>
      <c r="B110" s="403" t="s">
        <v>90</v>
      </c>
      <c r="C110" s="404" t="s">
        <v>97</v>
      </c>
      <c r="D110" s="403" t="s">
        <v>385</v>
      </c>
      <c r="E110" s="396" t="s">
        <v>254</v>
      </c>
      <c r="F110" s="397" t="s">
        <v>394</v>
      </c>
      <c r="G110" s="197"/>
      <c r="H110" s="281">
        <f>H111</f>
        <v>100</v>
      </c>
      <c r="I110" s="409">
        <f>I111</f>
        <v>0</v>
      </c>
      <c r="J110" s="409">
        <f>J111</f>
        <v>0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spans="1:38" s="28" customFormat="1" ht="24.75" customHeight="1">
      <c r="A111" s="408" t="s">
        <v>250</v>
      </c>
      <c r="B111" s="403" t="s">
        <v>90</v>
      </c>
      <c r="C111" s="404" t="s">
        <v>97</v>
      </c>
      <c r="D111" s="403" t="s">
        <v>385</v>
      </c>
      <c r="E111" s="396" t="s">
        <v>254</v>
      </c>
      <c r="F111" s="397" t="s">
        <v>394</v>
      </c>
      <c r="G111" s="197" t="s">
        <v>100</v>
      </c>
      <c r="H111" s="281">
        <v>100</v>
      </c>
      <c r="I111" s="409">
        <v>0</v>
      </c>
      <c r="J111" s="410">
        <v>0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spans="1:10" s="34" customFormat="1" ht="24.75" customHeight="1">
      <c r="A112" s="369" t="s">
        <v>121</v>
      </c>
      <c r="B112" s="370" t="s">
        <v>90</v>
      </c>
      <c r="C112" s="371" t="s">
        <v>122</v>
      </c>
      <c r="D112" s="372"/>
      <c r="E112" s="460"/>
      <c r="F112" s="461"/>
      <c r="G112" s="371"/>
      <c r="H112" s="393">
        <f>H113+H118+H124</f>
        <v>2321</v>
      </c>
      <c r="I112" s="393">
        <f>I113+I118+I124</f>
        <v>2409.8379999999997</v>
      </c>
      <c r="J112" s="393">
        <f>J113+J118+J124</f>
        <v>2424.951</v>
      </c>
    </row>
    <row r="113" spans="1:10" s="34" customFormat="1" ht="24.75" customHeight="1">
      <c r="A113" s="364" t="s">
        <v>314</v>
      </c>
      <c r="B113" s="368" t="s">
        <v>90</v>
      </c>
      <c r="C113" s="367" t="s">
        <v>122</v>
      </c>
      <c r="D113" s="366" t="s">
        <v>91</v>
      </c>
      <c r="E113" s="425"/>
      <c r="F113" s="426"/>
      <c r="G113" s="367"/>
      <c r="H113" s="365">
        <f aca="true" t="shared" si="12" ref="H113:J116">H114</f>
        <v>20</v>
      </c>
      <c r="I113" s="365">
        <f t="shared" si="12"/>
        <v>20</v>
      </c>
      <c r="J113" s="365">
        <f t="shared" si="12"/>
        <v>20</v>
      </c>
    </row>
    <row r="114" spans="1:10" s="34" customFormat="1" ht="60.75" customHeight="1">
      <c r="A114" s="236" t="s">
        <v>274</v>
      </c>
      <c r="B114" s="292" t="s">
        <v>90</v>
      </c>
      <c r="C114" s="216" t="s">
        <v>122</v>
      </c>
      <c r="D114" s="143" t="s">
        <v>91</v>
      </c>
      <c r="E114" s="454" t="s">
        <v>315</v>
      </c>
      <c r="F114" s="455"/>
      <c r="G114" s="216"/>
      <c r="H114" s="295">
        <f t="shared" si="12"/>
        <v>20</v>
      </c>
      <c r="I114" s="295">
        <f t="shared" si="12"/>
        <v>20</v>
      </c>
      <c r="J114" s="295">
        <f t="shared" si="12"/>
        <v>20</v>
      </c>
    </row>
    <row r="115" spans="1:10" s="34" customFormat="1" ht="73.5" customHeight="1">
      <c r="A115" s="152" t="s">
        <v>318</v>
      </c>
      <c r="B115" s="292" t="s">
        <v>90</v>
      </c>
      <c r="C115" s="216" t="s">
        <v>122</v>
      </c>
      <c r="D115" s="143" t="s">
        <v>91</v>
      </c>
      <c r="E115" s="454" t="s">
        <v>315</v>
      </c>
      <c r="F115" s="455"/>
      <c r="G115" s="216"/>
      <c r="H115" s="295">
        <f t="shared" si="12"/>
        <v>20</v>
      </c>
      <c r="I115" s="295">
        <f t="shared" si="12"/>
        <v>20</v>
      </c>
      <c r="J115" s="295">
        <f t="shared" si="12"/>
        <v>20</v>
      </c>
    </row>
    <row r="116" spans="1:10" s="34" customFormat="1" ht="22.5" customHeight="1">
      <c r="A116" s="322" t="s">
        <v>317</v>
      </c>
      <c r="B116" s="321" t="s">
        <v>90</v>
      </c>
      <c r="C116" s="227" t="s">
        <v>122</v>
      </c>
      <c r="D116" s="139" t="s">
        <v>91</v>
      </c>
      <c r="E116" s="456" t="s">
        <v>383</v>
      </c>
      <c r="F116" s="457"/>
      <c r="G116" s="216"/>
      <c r="H116" s="296">
        <f t="shared" si="12"/>
        <v>20</v>
      </c>
      <c r="I116" s="296">
        <f t="shared" si="12"/>
        <v>20</v>
      </c>
      <c r="J116" s="296">
        <f t="shared" si="12"/>
        <v>20</v>
      </c>
    </row>
    <row r="117" spans="1:10" s="34" customFormat="1" ht="22.5" customHeight="1">
      <c r="A117" s="162" t="s">
        <v>250</v>
      </c>
      <c r="B117" s="321" t="s">
        <v>90</v>
      </c>
      <c r="C117" s="227" t="s">
        <v>122</v>
      </c>
      <c r="D117" s="139" t="s">
        <v>91</v>
      </c>
      <c r="E117" s="456" t="s">
        <v>383</v>
      </c>
      <c r="F117" s="457"/>
      <c r="G117" s="216" t="s">
        <v>100</v>
      </c>
      <c r="H117" s="296">
        <v>20</v>
      </c>
      <c r="I117" s="296">
        <v>20</v>
      </c>
      <c r="J117" s="296">
        <v>20</v>
      </c>
    </row>
    <row r="118" spans="1:10" s="23" customFormat="1" ht="25.5" customHeight="1">
      <c r="A118" s="364" t="s">
        <v>123</v>
      </c>
      <c r="B118" s="366" t="s">
        <v>90</v>
      </c>
      <c r="C118" s="367" t="s">
        <v>122</v>
      </c>
      <c r="D118" s="367" t="s">
        <v>92</v>
      </c>
      <c r="E118" s="462"/>
      <c r="F118" s="463"/>
      <c r="G118" s="367"/>
      <c r="H118" s="365">
        <f>H119</f>
        <v>324.99</v>
      </c>
      <c r="I118" s="365">
        <f aca="true" t="shared" si="13" ref="I118:J120">I119</f>
        <v>409.26099999999997</v>
      </c>
      <c r="J118" s="365">
        <f t="shared" si="13"/>
        <v>409.26099999999997</v>
      </c>
    </row>
    <row r="119" spans="1:10" s="23" customFormat="1" ht="57.75" customHeight="1">
      <c r="A119" s="236" t="s">
        <v>352</v>
      </c>
      <c r="B119" s="146" t="s">
        <v>90</v>
      </c>
      <c r="C119" s="216" t="s">
        <v>122</v>
      </c>
      <c r="D119" s="216" t="s">
        <v>92</v>
      </c>
      <c r="E119" s="454" t="s">
        <v>315</v>
      </c>
      <c r="F119" s="455"/>
      <c r="G119" s="216"/>
      <c r="H119" s="295">
        <f>H120</f>
        <v>324.99</v>
      </c>
      <c r="I119" s="295">
        <f t="shared" si="13"/>
        <v>409.26099999999997</v>
      </c>
      <c r="J119" s="295">
        <f t="shared" si="13"/>
        <v>409.26099999999997</v>
      </c>
    </row>
    <row r="120" spans="1:10" s="23" customFormat="1" ht="78.75" customHeight="1">
      <c r="A120" s="152" t="s">
        <v>353</v>
      </c>
      <c r="B120" s="153" t="s">
        <v>90</v>
      </c>
      <c r="C120" s="223" t="s">
        <v>122</v>
      </c>
      <c r="D120" s="223" t="s">
        <v>92</v>
      </c>
      <c r="E120" s="456" t="s">
        <v>319</v>
      </c>
      <c r="F120" s="457"/>
      <c r="G120" s="223"/>
      <c r="H120" s="296">
        <f>H121</f>
        <v>324.99</v>
      </c>
      <c r="I120" s="296">
        <f t="shared" si="13"/>
        <v>409.26099999999997</v>
      </c>
      <c r="J120" s="296">
        <f t="shared" si="13"/>
        <v>409.26099999999997</v>
      </c>
    </row>
    <row r="121" spans="1:10" s="23" customFormat="1" ht="24.75" customHeight="1">
      <c r="A121" s="358" t="s">
        <v>354</v>
      </c>
      <c r="B121" s="153" t="s">
        <v>90</v>
      </c>
      <c r="C121" s="154" t="s">
        <v>122</v>
      </c>
      <c r="D121" s="155" t="s">
        <v>92</v>
      </c>
      <c r="E121" s="456" t="s">
        <v>384</v>
      </c>
      <c r="F121" s="457"/>
      <c r="G121" s="157"/>
      <c r="H121" s="285">
        <f>+H122+H123</f>
        <v>324.99</v>
      </c>
      <c r="I121" s="285">
        <f>+I122+I123</f>
        <v>409.26099999999997</v>
      </c>
      <c r="J121" s="285">
        <f>+J122+J123</f>
        <v>409.26099999999997</v>
      </c>
    </row>
    <row r="122" spans="1:10" s="23" customFormat="1" ht="24.75" customHeight="1">
      <c r="A122" s="162" t="s">
        <v>250</v>
      </c>
      <c r="B122" s="153" t="s">
        <v>90</v>
      </c>
      <c r="C122" s="223" t="s">
        <v>122</v>
      </c>
      <c r="D122" s="223" t="s">
        <v>92</v>
      </c>
      <c r="E122" s="456" t="s">
        <v>384</v>
      </c>
      <c r="F122" s="457"/>
      <c r="G122" s="143" t="s">
        <v>100</v>
      </c>
      <c r="H122" s="279">
        <v>194.99</v>
      </c>
      <c r="I122" s="279">
        <v>184.261</v>
      </c>
      <c r="J122" s="279">
        <v>184.261</v>
      </c>
    </row>
    <row r="123" spans="1:10" s="23" customFormat="1" ht="21.75" customHeight="1">
      <c r="A123" s="162" t="s">
        <v>101</v>
      </c>
      <c r="B123" s="153" t="s">
        <v>90</v>
      </c>
      <c r="C123" s="223" t="s">
        <v>122</v>
      </c>
      <c r="D123" s="223" t="s">
        <v>92</v>
      </c>
      <c r="E123" s="456" t="s">
        <v>384</v>
      </c>
      <c r="F123" s="457"/>
      <c r="G123" s="143" t="s">
        <v>102</v>
      </c>
      <c r="H123" s="279">
        <v>130</v>
      </c>
      <c r="I123" s="279">
        <v>225</v>
      </c>
      <c r="J123" s="279">
        <v>225</v>
      </c>
    </row>
    <row r="124" spans="1:10" s="23" customFormat="1" ht="20.25">
      <c r="A124" s="364" t="s">
        <v>124</v>
      </c>
      <c r="B124" s="143" t="s">
        <v>90</v>
      </c>
      <c r="C124" s="216" t="s">
        <v>122</v>
      </c>
      <c r="D124" s="216" t="s">
        <v>116</v>
      </c>
      <c r="E124" s="454"/>
      <c r="F124" s="455"/>
      <c r="G124" s="216"/>
      <c r="H124" s="365">
        <f aca="true" t="shared" si="14" ref="H124:J125">+H125</f>
        <v>1976.01</v>
      </c>
      <c r="I124" s="365">
        <f t="shared" si="14"/>
        <v>1980.577</v>
      </c>
      <c r="J124" s="365">
        <f t="shared" si="14"/>
        <v>1995.69</v>
      </c>
    </row>
    <row r="125" spans="1:38" s="42" customFormat="1" ht="61.5" customHeight="1">
      <c r="A125" s="236" t="s">
        <v>274</v>
      </c>
      <c r="B125" s="146" t="s">
        <v>90</v>
      </c>
      <c r="C125" s="216" t="s">
        <v>122</v>
      </c>
      <c r="D125" s="217" t="s">
        <v>116</v>
      </c>
      <c r="E125" s="229" t="s">
        <v>275</v>
      </c>
      <c r="F125" s="230" t="s">
        <v>261</v>
      </c>
      <c r="G125" s="220"/>
      <c r="H125" s="295">
        <f t="shared" si="14"/>
        <v>1976.01</v>
      </c>
      <c r="I125" s="295">
        <f t="shared" si="14"/>
        <v>1980.577</v>
      </c>
      <c r="J125" s="295">
        <f t="shared" si="14"/>
        <v>1995.69</v>
      </c>
      <c r="K125" s="458"/>
      <c r="L125" s="459"/>
      <c r="M125" s="459"/>
      <c r="N125" s="45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s="32" customFormat="1" ht="77.25" customHeight="1">
      <c r="A126" s="152" t="s">
        <v>276</v>
      </c>
      <c r="B126" s="153" t="s">
        <v>90</v>
      </c>
      <c r="C126" s="154" t="s">
        <v>122</v>
      </c>
      <c r="D126" s="155" t="s">
        <v>116</v>
      </c>
      <c r="E126" s="229" t="s">
        <v>277</v>
      </c>
      <c r="F126" s="230" t="s">
        <v>261</v>
      </c>
      <c r="G126" s="157"/>
      <c r="H126" s="285">
        <f>+H127+H134+H140</f>
        <v>1976.01</v>
      </c>
      <c r="I126" s="285">
        <f>+I127+I134+I140</f>
        <v>1980.577</v>
      </c>
      <c r="J126" s="285">
        <f>+J127+J134+J140</f>
        <v>1995.69</v>
      </c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10" s="31" customFormat="1" ht="23.25" customHeight="1">
      <c r="A127" s="360" t="s">
        <v>278</v>
      </c>
      <c r="B127" s="153" t="s">
        <v>90</v>
      </c>
      <c r="C127" s="154" t="s">
        <v>122</v>
      </c>
      <c r="D127" s="155" t="s">
        <v>116</v>
      </c>
      <c r="E127" s="231" t="s">
        <v>277</v>
      </c>
      <c r="F127" s="232" t="s">
        <v>261</v>
      </c>
      <c r="G127" s="157"/>
      <c r="H127" s="285">
        <f>SUM(H129:H130)</f>
        <v>1718.01</v>
      </c>
      <c r="I127" s="285">
        <f>SUM(I129)</f>
        <v>1710.903</v>
      </c>
      <c r="J127" s="285">
        <f>SUM(J129)</f>
        <v>1710.903</v>
      </c>
    </row>
    <row r="128" spans="1:10" s="31" customFormat="1" ht="18.75" customHeight="1">
      <c r="A128" s="152" t="s">
        <v>279</v>
      </c>
      <c r="B128" s="153" t="s">
        <v>90</v>
      </c>
      <c r="C128" s="154" t="s">
        <v>122</v>
      </c>
      <c r="D128" s="155" t="s">
        <v>116</v>
      </c>
      <c r="E128" s="231" t="s">
        <v>290</v>
      </c>
      <c r="F128" s="232" t="s">
        <v>280</v>
      </c>
      <c r="G128" s="151"/>
      <c r="H128" s="285"/>
      <c r="I128" s="285"/>
      <c r="J128" s="285"/>
    </row>
    <row r="129" spans="1:10" s="31" customFormat="1" ht="24.75" customHeight="1">
      <c r="A129" s="308" t="s">
        <v>250</v>
      </c>
      <c r="B129" s="153" t="s">
        <v>90</v>
      </c>
      <c r="C129" s="154" t="s">
        <v>122</v>
      </c>
      <c r="D129" s="155" t="s">
        <v>116</v>
      </c>
      <c r="E129" s="231" t="s">
        <v>290</v>
      </c>
      <c r="F129" s="232" t="s">
        <v>280</v>
      </c>
      <c r="G129" s="151" t="s">
        <v>100</v>
      </c>
      <c r="H129" s="285">
        <v>1718.01</v>
      </c>
      <c r="I129" s="285">
        <v>1710.903</v>
      </c>
      <c r="J129" s="285">
        <v>1710.903</v>
      </c>
    </row>
    <row r="130" spans="1:10" s="31" customFormat="1" ht="0.75" customHeight="1">
      <c r="A130" s="162" t="s">
        <v>101</v>
      </c>
      <c r="B130" s="153" t="s">
        <v>90</v>
      </c>
      <c r="C130" s="154" t="s">
        <v>122</v>
      </c>
      <c r="D130" s="155" t="s">
        <v>116</v>
      </c>
      <c r="E130" s="231" t="s">
        <v>290</v>
      </c>
      <c r="F130" s="232" t="s">
        <v>280</v>
      </c>
      <c r="G130" s="151" t="s">
        <v>102</v>
      </c>
      <c r="H130" s="285"/>
      <c r="I130" s="285"/>
      <c r="J130" s="285"/>
    </row>
    <row r="131" spans="1:10" s="31" customFormat="1" ht="0.75" customHeight="1" hidden="1">
      <c r="A131" s="310" t="s">
        <v>291</v>
      </c>
      <c r="B131" s="311" t="s">
        <v>90</v>
      </c>
      <c r="C131" s="312" t="s">
        <v>122</v>
      </c>
      <c r="D131" s="313" t="s">
        <v>116</v>
      </c>
      <c r="E131" s="231" t="s">
        <v>292</v>
      </c>
      <c r="F131" s="232" t="s">
        <v>261</v>
      </c>
      <c r="G131" s="151"/>
      <c r="H131" s="285"/>
      <c r="I131" s="285"/>
      <c r="J131" s="285"/>
    </row>
    <row r="132" spans="1:10" s="31" customFormat="1" ht="23.25" customHeight="1" hidden="1">
      <c r="A132" s="359" t="s">
        <v>279</v>
      </c>
      <c r="B132" s="311" t="s">
        <v>90</v>
      </c>
      <c r="C132" s="312" t="s">
        <v>122</v>
      </c>
      <c r="D132" s="313" t="s">
        <v>116</v>
      </c>
      <c r="E132" s="231" t="s">
        <v>292</v>
      </c>
      <c r="F132" s="232" t="s">
        <v>280</v>
      </c>
      <c r="G132" s="151"/>
      <c r="H132" s="285"/>
      <c r="I132" s="285"/>
      <c r="J132" s="285"/>
    </row>
    <row r="133" spans="1:10" s="31" customFormat="1" ht="21.75" customHeight="1" hidden="1">
      <c r="A133" s="351" t="s">
        <v>250</v>
      </c>
      <c r="B133" s="311" t="s">
        <v>90</v>
      </c>
      <c r="C133" s="312" t="s">
        <v>122</v>
      </c>
      <c r="D133" s="313" t="s">
        <v>116</v>
      </c>
      <c r="E133" s="231" t="s">
        <v>292</v>
      </c>
      <c r="F133" s="232" t="s">
        <v>280</v>
      </c>
      <c r="G133" s="151" t="s">
        <v>100</v>
      </c>
      <c r="H133" s="285"/>
      <c r="I133" s="285"/>
      <c r="J133" s="285"/>
    </row>
    <row r="134" spans="1:10" s="31" customFormat="1" ht="37.5" customHeight="1">
      <c r="A134" s="360" t="s">
        <v>281</v>
      </c>
      <c r="B134" s="311" t="s">
        <v>90</v>
      </c>
      <c r="C134" s="312" t="s">
        <v>122</v>
      </c>
      <c r="D134" s="313" t="s">
        <v>116</v>
      </c>
      <c r="E134" s="231" t="s">
        <v>282</v>
      </c>
      <c r="F134" s="232" t="s">
        <v>261</v>
      </c>
      <c r="G134" s="157"/>
      <c r="H134" s="285">
        <f>SUM(H136)</f>
        <v>8</v>
      </c>
      <c r="I134" s="285">
        <f>SUM(I136)</f>
        <v>19.674</v>
      </c>
      <c r="J134" s="285">
        <f>SUM(J136)</f>
        <v>34.787</v>
      </c>
    </row>
    <row r="135" spans="1:10" s="31" customFormat="1" ht="23.25" customHeight="1">
      <c r="A135" s="152" t="s">
        <v>279</v>
      </c>
      <c r="B135" s="311" t="s">
        <v>90</v>
      </c>
      <c r="C135" s="312" t="s">
        <v>122</v>
      </c>
      <c r="D135" s="313" t="s">
        <v>116</v>
      </c>
      <c r="E135" s="231" t="s">
        <v>282</v>
      </c>
      <c r="F135" s="232" t="s">
        <v>280</v>
      </c>
      <c r="G135" s="157"/>
      <c r="H135" s="285"/>
      <c r="I135" s="285"/>
      <c r="J135" s="285"/>
    </row>
    <row r="136" spans="1:10" s="31" customFormat="1" ht="24" customHeight="1">
      <c r="A136" s="308" t="s">
        <v>250</v>
      </c>
      <c r="B136" s="153" t="s">
        <v>90</v>
      </c>
      <c r="C136" s="154" t="s">
        <v>122</v>
      </c>
      <c r="D136" s="155" t="s">
        <v>116</v>
      </c>
      <c r="E136" s="231" t="s">
        <v>282</v>
      </c>
      <c r="F136" s="232" t="s">
        <v>280</v>
      </c>
      <c r="G136" s="151" t="s">
        <v>100</v>
      </c>
      <c r="H136" s="285">
        <v>8</v>
      </c>
      <c r="I136" s="285">
        <v>19.674</v>
      </c>
      <c r="J136" s="285">
        <v>34.787</v>
      </c>
    </row>
    <row r="137" spans="1:10" s="31" customFormat="1" ht="28.5" customHeight="1" hidden="1">
      <c r="A137" s="162" t="s">
        <v>101</v>
      </c>
      <c r="B137" s="153" t="s">
        <v>90</v>
      </c>
      <c r="C137" s="154" t="s">
        <v>122</v>
      </c>
      <c r="D137" s="155" t="s">
        <v>116</v>
      </c>
      <c r="E137" s="231" t="s">
        <v>293</v>
      </c>
      <c r="F137" s="232" t="s">
        <v>280</v>
      </c>
      <c r="G137" s="151" t="s">
        <v>102</v>
      </c>
      <c r="H137" s="285"/>
      <c r="I137" s="285"/>
      <c r="J137" s="285"/>
    </row>
    <row r="138" spans="1:38" s="32" customFormat="1" ht="0.75" customHeight="1">
      <c r="A138" s="152" t="s">
        <v>150</v>
      </c>
      <c r="B138" s="153"/>
      <c r="C138" s="154"/>
      <c r="D138" s="155"/>
      <c r="E138" s="178" t="s">
        <v>148</v>
      </c>
      <c r="F138" s="179" t="s">
        <v>149</v>
      </c>
      <c r="G138" s="157"/>
      <c r="H138" s="285">
        <f>SUM(H139:H141)</f>
        <v>500</v>
      </c>
      <c r="I138" s="285">
        <f>SUM(I139:I141)</f>
        <v>500</v>
      </c>
      <c r="J138" s="285">
        <f>SUM(J139:J141)</f>
        <v>500</v>
      </c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10" s="31" customFormat="1" ht="43.5" customHeight="1" hidden="1">
      <c r="A139" s="233" t="s">
        <v>99</v>
      </c>
      <c r="B139" s="153" t="s">
        <v>90</v>
      </c>
      <c r="C139" s="154" t="s">
        <v>122</v>
      </c>
      <c r="D139" s="155" t="s">
        <v>116</v>
      </c>
      <c r="E139" s="231" t="s">
        <v>148</v>
      </c>
      <c r="F139" s="232" t="s">
        <v>149</v>
      </c>
      <c r="G139" s="157" t="s">
        <v>100</v>
      </c>
      <c r="H139" s="285"/>
      <c r="I139" s="285"/>
      <c r="J139" s="285"/>
    </row>
    <row r="140" spans="1:10" s="31" customFormat="1" ht="53.25" customHeight="1">
      <c r="A140" s="384" t="s">
        <v>371</v>
      </c>
      <c r="B140" s="153" t="s">
        <v>90</v>
      </c>
      <c r="C140" s="154" t="s">
        <v>122</v>
      </c>
      <c r="D140" s="155" t="s">
        <v>116</v>
      </c>
      <c r="E140" s="231" t="s">
        <v>389</v>
      </c>
      <c r="F140" s="232" t="s">
        <v>370</v>
      </c>
      <c r="G140" s="151"/>
      <c r="H140" s="284">
        <f>H141+H143+H145</f>
        <v>250</v>
      </c>
      <c r="I140" s="284">
        <f>I141+I143+I145</f>
        <v>250</v>
      </c>
      <c r="J140" s="284">
        <f>J141+J143+J145</f>
        <v>250</v>
      </c>
    </row>
    <row r="141" spans="1:10" s="31" customFormat="1" ht="35.25" customHeight="1">
      <c r="A141" s="360" t="s">
        <v>372</v>
      </c>
      <c r="B141" s="153" t="s">
        <v>90</v>
      </c>
      <c r="C141" s="154" t="s">
        <v>122</v>
      </c>
      <c r="D141" s="155" t="s">
        <v>116</v>
      </c>
      <c r="E141" s="231" t="s">
        <v>389</v>
      </c>
      <c r="F141" s="232" t="s">
        <v>370</v>
      </c>
      <c r="G141" s="151"/>
      <c r="H141" s="285">
        <f>SUM(H142)</f>
        <v>250</v>
      </c>
      <c r="I141" s="285">
        <f>SUM(I142)</f>
        <v>250</v>
      </c>
      <c r="J141" s="285">
        <f>SUM(J142)</f>
        <v>250</v>
      </c>
    </row>
    <row r="142" spans="1:10" s="31" customFormat="1" ht="28.5" customHeight="1">
      <c r="A142" s="162" t="s">
        <v>250</v>
      </c>
      <c r="B142" s="153" t="s">
        <v>90</v>
      </c>
      <c r="C142" s="154" t="s">
        <v>122</v>
      </c>
      <c r="D142" s="155" t="s">
        <v>116</v>
      </c>
      <c r="E142" s="231" t="s">
        <v>389</v>
      </c>
      <c r="F142" s="232" t="s">
        <v>370</v>
      </c>
      <c r="G142" s="151" t="s">
        <v>100</v>
      </c>
      <c r="H142" s="285">
        <v>250</v>
      </c>
      <c r="I142" s="285">
        <v>250</v>
      </c>
      <c r="J142" s="285">
        <v>250</v>
      </c>
    </row>
    <row r="143" spans="1:10" s="31" customFormat="1" ht="1.5" customHeight="1">
      <c r="A143" s="406" t="s">
        <v>388</v>
      </c>
      <c r="B143" s="153" t="s">
        <v>90</v>
      </c>
      <c r="C143" s="154" t="s">
        <v>122</v>
      </c>
      <c r="D143" s="155" t="s">
        <v>116</v>
      </c>
      <c r="E143" s="231" t="s">
        <v>389</v>
      </c>
      <c r="F143" s="232" t="s">
        <v>370</v>
      </c>
      <c r="G143" s="151"/>
      <c r="H143" s="285">
        <f>SUM(H144)</f>
        <v>0</v>
      </c>
      <c r="I143" s="285"/>
      <c r="J143" s="285"/>
    </row>
    <row r="144" spans="1:10" s="31" customFormat="1" ht="28.5" customHeight="1" hidden="1">
      <c r="A144" s="308" t="s">
        <v>250</v>
      </c>
      <c r="B144" s="153" t="s">
        <v>90</v>
      </c>
      <c r="C144" s="154" t="s">
        <v>122</v>
      </c>
      <c r="D144" s="155" t="s">
        <v>116</v>
      </c>
      <c r="E144" s="231" t="s">
        <v>389</v>
      </c>
      <c r="F144" s="232" t="s">
        <v>370</v>
      </c>
      <c r="G144" s="151" t="s">
        <v>100</v>
      </c>
      <c r="H144" s="285"/>
      <c r="I144" s="285"/>
      <c r="J144" s="285"/>
    </row>
    <row r="145" spans="1:10" s="31" customFormat="1" ht="36" customHeight="1" hidden="1">
      <c r="A145" s="412" t="s">
        <v>395</v>
      </c>
      <c r="B145" s="153" t="s">
        <v>90</v>
      </c>
      <c r="C145" s="154" t="s">
        <v>122</v>
      </c>
      <c r="D145" s="155" t="s">
        <v>116</v>
      </c>
      <c r="E145" s="231" t="s">
        <v>389</v>
      </c>
      <c r="F145" s="232" t="s">
        <v>396</v>
      </c>
      <c r="G145" s="151"/>
      <c r="H145" s="285">
        <f>SUM(H146)</f>
        <v>0</v>
      </c>
      <c r="I145" s="285"/>
      <c r="J145" s="285"/>
    </row>
    <row r="146" spans="1:10" s="31" customFormat="1" ht="22.5" customHeight="1" hidden="1">
      <c r="A146" s="233" t="s">
        <v>99</v>
      </c>
      <c r="B146" s="153" t="s">
        <v>90</v>
      </c>
      <c r="C146" s="154" t="s">
        <v>122</v>
      </c>
      <c r="D146" s="155" t="s">
        <v>116</v>
      </c>
      <c r="E146" s="231" t="s">
        <v>389</v>
      </c>
      <c r="F146" s="232" t="s">
        <v>396</v>
      </c>
      <c r="G146" s="151" t="s">
        <v>100</v>
      </c>
      <c r="H146" s="285"/>
      <c r="I146" s="285"/>
      <c r="J146" s="285"/>
    </row>
    <row r="147" spans="1:10" s="23" customFormat="1" ht="23.25" customHeight="1">
      <c r="A147" s="373" t="s">
        <v>125</v>
      </c>
      <c r="B147" s="374" t="s">
        <v>90</v>
      </c>
      <c r="C147" s="375" t="s">
        <v>126</v>
      </c>
      <c r="D147" s="375"/>
      <c r="E147" s="376"/>
      <c r="F147" s="377"/>
      <c r="G147" s="375"/>
      <c r="H147" s="378">
        <f>+H148+H159</f>
        <v>5917.79</v>
      </c>
      <c r="I147" s="378">
        <f>+I148+I159</f>
        <v>4533.046</v>
      </c>
      <c r="J147" s="378">
        <f>+J148+J159</f>
        <v>4723.046</v>
      </c>
    </row>
    <row r="148" spans="1:10" s="23" customFormat="1" ht="20.25">
      <c r="A148" s="304" t="s">
        <v>127</v>
      </c>
      <c r="B148" s="143" t="s">
        <v>90</v>
      </c>
      <c r="C148" s="140" t="s">
        <v>126</v>
      </c>
      <c r="D148" s="140" t="s">
        <v>91</v>
      </c>
      <c r="E148" s="323"/>
      <c r="F148" s="324"/>
      <c r="G148" s="140"/>
      <c r="H148" s="280">
        <f aca="true" t="shared" si="15" ref="H148:J149">+H149</f>
        <v>5104.29</v>
      </c>
      <c r="I148" s="280">
        <f t="shared" si="15"/>
        <v>3720.0460000000003</v>
      </c>
      <c r="J148" s="280">
        <f t="shared" si="15"/>
        <v>3910.0460000000003</v>
      </c>
    </row>
    <row r="149" spans="1:10" s="23" customFormat="1" ht="53.25" customHeight="1">
      <c r="A149" s="413" t="s">
        <v>355</v>
      </c>
      <c r="B149" s="146" t="s">
        <v>90</v>
      </c>
      <c r="C149" s="143" t="s">
        <v>126</v>
      </c>
      <c r="D149" s="143" t="s">
        <v>91</v>
      </c>
      <c r="E149" s="208" t="s">
        <v>260</v>
      </c>
      <c r="F149" s="193" t="s">
        <v>261</v>
      </c>
      <c r="G149" s="140"/>
      <c r="H149" s="280">
        <f t="shared" si="15"/>
        <v>5104.29</v>
      </c>
      <c r="I149" s="280">
        <f t="shared" si="15"/>
        <v>3720.0460000000003</v>
      </c>
      <c r="J149" s="280">
        <f t="shared" si="15"/>
        <v>3910.0460000000003</v>
      </c>
    </row>
    <row r="150" spans="1:10" s="23" customFormat="1" ht="66" customHeight="1">
      <c r="A150" s="415" t="s">
        <v>378</v>
      </c>
      <c r="B150" s="153" t="s">
        <v>90</v>
      </c>
      <c r="C150" s="139" t="s">
        <v>126</v>
      </c>
      <c r="D150" s="139" t="s">
        <v>91</v>
      </c>
      <c r="E150" s="416" t="s">
        <v>283</v>
      </c>
      <c r="F150" s="417" t="s">
        <v>261</v>
      </c>
      <c r="G150" s="139"/>
      <c r="H150" s="281">
        <f>H151</f>
        <v>5104.29</v>
      </c>
      <c r="I150" s="281">
        <f>I151</f>
        <v>3720.0460000000003</v>
      </c>
      <c r="J150" s="281">
        <f>J151</f>
        <v>3910.0460000000003</v>
      </c>
    </row>
    <row r="151" spans="1:10" s="23" customFormat="1" ht="38.25" customHeight="1">
      <c r="A151" s="310" t="s">
        <v>284</v>
      </c>
      <c r="B151" s="153" t="s">
        <v>90</v>
      </c>
      <c r="C151" s="139" t="s">
        <v>126</v>
      </c>
      <c r="D151" s="159" t="s">
        <v>91</v>
      </c>
      <c r="E151" s="211" t="s">
        <v>262</v>
      </c>
      <c r="F151" s="202" t="s">
        <v>261</v>
      </c>
      <c r="G151" s="185"/>
      <c r="H151" s="281">
        <f>H152+H155+H157</f>
        <v>5104.29</v>
      </c>
      <c r="I151" s="281">
        <f>I152+I155+I157</f>
        <v>3720.0460000000003</v>
      </c>
      <c r="J151" s="281">
        <f>J152+J155+J157</f>
        <v>3910.0460000000003</v>
      </c>
    </row>
    <row r="152" spans="1:10" s="23" customFormat="1" ht="26.25" customHeight="1">
      <c r="A152" s="162" t="s">
        <v>143</v>
      </c>
      <c r="B152" s="153" t="s">
        <v>90</v>
      </c>
      <c r="C152" s="139" t="s">
        <v>126</v>
      </c>
      <c r="D152" s="159" t="s">
        <v>91</v>
      </c>
      <c r="E152" s="211" t="s">
        <v>262</v>
      </c>
      <c r="F152" s="202" t="s">
        <v>263</v>
      </c>
      <c r="G152" s="185"/>
      <c r="H152" s="281">
        <f>H153+H154</f>
        <v>1555.54</v>
      </c>
      <c r="I152" s="281">
        <f>I153+I154</f>
        <v>1310.046</v>
      </c>
      <c r="J152" s="281">
        <f>J153+J154</f>
        <v>1310.046</v>
      </c>
    </row>
    <row r="153" spans="1:10" s="23" customFormat="1" ht="22.5" customHeight="1">
      <c r="A153" s="195" t="s">
        <v>99</v>
      </c>
      <c r="B153" s="153" t="s">
        <v>90</v>
      </c>
      <c r="C153" s="139" t="s">
        <v>126</v>
      </c>
      <c r="D153" s="139" t="s">
        <v>91</v>
      </c>
      <c r="E153" s="211" t="s">
        <v>262</v>
      </c>
      <c r="F153" s="237" t="s">
        <v>263</v>
      </c>
      <c r="G153" s="143" t="s">
        <v>100</v>
      </c>
      <c r="H153" s="279">
        <v>1465.54</v>
      </c>
      <c r="I153" s="279">
        <v>1210.046</v>
      </c>
      <c r="J153" s="279">
        <v>1210.046</v>
      </c>
    </row>
    <row r="154" spans="1:10" s="23" customFormat="1" ht="22.5" customHeight="1">
      <c r="A154" s="213" t="s">
        <v>101</v>
      </c>
      <c r="B154" s="153" t="s">
        <v>90</v>
      </c>
      <c r="C154" s="139" t="s">
        <v>126</v>
      </c>
      <c r="D154" s="139" t="s">
        <v>91</v>
      </c>
      <c r="E154" s="211" t="s">
        <v>262</v>
      </c>
      <c r="F154" s="237" t="s">
        <v>263</v>
      </c>
      <c r="G154" s="143" t="s">
        <v>102</v>
      </c>
      <c r="H154" s="279">
        <v>90</v>
      </c>
      <c r="I154" s="279">
        <v>100</v>
      </c>
      <c r="J154" s="279">
        <v>100</v>
      </c>
    </row>
    <row r="155" spans="1:10" s="23" customFormat="1" ht="40.5" customHeight="1">
      <c r="A155" s="414" t="s">
        <v>397</v>
      </c>
      <c r="B155" s="153" t="s">
        <v>90</v>
      </c>
      <c r="C155" s="139" t="s">
        <v>126</v>
      </c>
      <c r="D155" s="159" t="s">
        <v>91</v>
      </c>
      <c r="E155" s="208" t="s">
        <v>262</v>
      </c>
      <c r="F155" s="165" t="s">
        <v>316</v>
      </c>
      <c r="G155" s="143"/>
      <c r="H155" s="285">
        <f>+H156</f>
        <v>1348.75</v>
      </c>
      <c r="I155" s="285">
        <f>+I156</f>
        <v>0</v>
      </c>
      <c r="J155" s="285">
        <f>+J156</f>
        <v>0</v>
      </c>
    </row>
    <row r="156" spans="1:10" s="23" customFormat="1" ht="54.75" customHeight="1">
      <c r="A156" s="158" t="s">
        <v>98</v>
      </c>
      <c r="B156" s="153" t="s">
        <v>90</v>
      </c>
      <c r="C156" s="139" t="s">
        <v>126</v>
      </c>
      <c r="D156" s="139" t="s">
        <v>91</v>
      </c>
      <c r="E156" s="211" t="s">
        <v>262</v>
      </c>
      <c r="F156" s="237" t="s">
        <v>316</v>
      </c>
      <c r="G156" s="143" t="s">
        <v>93</v>
      </c>
      <c r="H156" s="279">
        <v>1348.75</v>
      </c>
      <c r="I156" s="279">
        <v>0</v>
      </c>
      <c r="J156" s="279">
        <v>0</v>
      </c>
    </row>
    <row r="157" spans="1:38" s="32" customFormat="1" ht="38.25" customHeight="1">
      <c r="A157" s="430" t="s">
        <v>398</v>
      </c>
      <c r="B157" s="153" t="s">
        <v>90</v>
      </c>
      <c r="C157" s="139" t="s">
        <v>126</v>
      </c>
      <c r="D157" s="159" t="s">
        <v>91</v>
      </c>
      <c r="E157" s="211" t="s">
        <v>262</v>
      </c>
      <c r="F157" s="237" t="s">
        <v>399</v>
      </c>
      <c r="G157" s="154"/>
      <c r="H157" s="285">
        <f>+H158</f>
        <v>2200</v>
      </c>
      <c r="I157" s="285">
        <f>+I158</f>
        <v>2410</v>
      </c>
      <c r="J157" s="285">
        <f>+J158</f>
        <v>2600</v>
      </c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s="32" customFormat="1" ht="57.75" customHeight="1">
      <c r="A158" s="158" t="s">
        <v>98</v>
      </c>
      <c r="B158" s="153" t="s">
        <v>90</v>
      </c>
      <c r="C158" s="139" t="s">
        <v>126</v>
      </c>
      <c r="D158" s="159" t="s">
        <v>91</v>
      </c>
      <c r="E158" s="211" t="s">
        <v>262</v>
      </c>
      <c r="F158" s="237" t="s">
        <v>399</v>
      </c>
      <c r="G158" s="143" t="s">
        <v>93</v>
      </c>
      <c r="H158" s="279">
        <v>2200</v>
      </c>
      <c r="I158" s="279">
        <v>2410</v>
      </c>
      <c r="J158" s="279">
        <v>2600</v>
      </c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s="32" customFormat="1" ht="56.25">
      <c r="A159" s="415" t="s">
        <v>379</v>
      </c>
      <c r="B159" s="153" t="s">
        <v>90</v>
      </c>
      <c r="C159" s="139" t="s">
        <v>126</v>
      </c>
      <c r="D159" s="139" t="s">
        <v>91</v>
      </c>
      <c r="E159" s="466" t="s">
        <v>264</v>
      </c>
      <c r="F159" s="467"/>
      <c r="G159" s="139"/>
      <c r="H159" s="280">
        <f>H160</f>
        <v>813.5</v>
      </c>
      <c r="I159" s="280">
        <f>I160</f>
        <v>813</v>
      </c>
      <c r="J159" s="280">
        <f>J160</f>
        <v>813</v>
      </c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s="32" customFormat="1" ht="42" customHeight="1">
      <c r="A160" s="310" t="s">
        <v>265</v>
      </c>
      <c r="B160" s="153" t="s">
        <v>90</v>
      </c>
      <c r="C160" s="139" t="s">
        <v>126</v>
      </c>
      <c r="D160" s="139" t="s">
        <v>91</v>
      </c>
      <c r="E160" s="468" t="s">
        <v>391</v>
      </c>
      <c r="F160" s="469"/>
      <c r="G160" s="139"/>
      <c r="H160" s="281">
        <f>H161+H163+H165</f>
        <v>813.5</v>
      </c>
      <c r="I160" s="281">
        <f>I161+I163+I165</f>
        <v>813</v>
      </c>
      <c r="J160" s="281">
        <f>J161+J163+J165</f>
        <v>813</v>
      </c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s="32" customFormat="1" ht="0.75" customHeight="1">
      <c r="A161" s="414" t="s">
        <v>397</v>
      </c>
      <c r="B161" s="153" t="s">
        <v>90</v>
      </c>
      <c r="C161" s="139" t="s">
        <v>126</v>
      </c>
      <c r="D161" s="139" t="s">
        <v>91</v>
      </c>
      <c r="E161" s="208" t="s">
        <v>390</v>
      </c>
      <c r="F161" s="193" t="s">
        <v>316</v>
      </c>
      <c r="G161" s="143"/>
      <c r="H161" s="279">
        <f>H162</f>
        <v>0</v>
      </c>
      <c r="I161" s="191"/>
      <c r="J161" s="19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1:38" s="32" customFormat="1" ht="57.75" customHeight="1" hidden="1">
      <c r="A162" s="158" t="s">
        <v>98</v>
      </c>
      <c r="B162" s="153" t="s">
        <v>90</v>
      </c>
      <c r="C162" s="139" t="s">
        <v>126</v>
      </c>
      <c r="D162" s="159" t="s">
        <v>91</v>
      </c>
      <c r="E162" s="418" t="s">
        <v>390</v>
      </c>
      <c r="F162" s="419" t="s">
        <v>316</v>
      </c>
      <c r="G162" s="420" t="s">
        <v>93</v>
      </c>
      <c r="H162" s="279"/>
      <c r="I162" s="191"/>
      <c r="J162" s="19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s="32" customFormat="1" ht="38.25" customHeight="1">
      <c r="A163" s="430" t="s">
        <v>398</v>
      </c>
      <c r="B163" s="153" t="s">
        <v>90</v>
      </c>
      <c r="C163" s="139" t="s">
        <v>126</v>
      </c>
      <c r="D163" s="159" t="s">
        <v>91</v>
      </c>
      <c r="E163" s="418" t="s">
        <v>390</v>
      </c>
      <c r="F163" s="419" t="s">
        <v>399</v>
      </c>
      <c r="G163" s="420"/>
      <c r="H163" s="279">
        <f>H164</f>
        <v>790</v>
      </c>
      <c r="I163" s="279">
        <f>I164</f>
        <v>790</v>
      </c>
      <c r="J163" s="279">
        <f>J164</f>
        <v>790</v>
      </c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1:38" s="32" customFormat="1" ht="57.75" customHeight="1">
      <c r="A164" s="72" t="s">
        <v>230</v>
      </c>
      <c r="B164" s="153" t="s">
        <v>90</v>
      </c>
      <c r="C164" s="139" t="s">
        <v>126</v>
      </c>
      <c r="D164" s="139" t="s">
        <v>91</v>
      </c>
      <c r="E164" s="468" t="s">
        <v>400</v>
      </c>
      <c r="F164" s="469"/>
      <c r="G164" s="143" t="s">
        <v>93</v>
      </c>
      <c r="H164" s="279">
        <v>790</v>
      </c>
      <c r="I164" s="279">
        <v>790</v>
      </c>
      <c r="J164" s="279">
        <v>790</v>
      </c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1:38" s="32" customFormat="1" ht="24.75" customHeight="1">
      <c r="A165" s="162" t="s">
        <v>143</v>
      </c>
      <c r="B165" s="153" t="s">
        <v>90</v>
      </c>
      <c r="C165" s="139" t="s">
        <v>126</v>
      </c>
      <c r="D165" s="159" t="s">
        <v>91</v>
      </c>
      <c r="E165" s="418" t="s">
        <v>390</v>
      </c>
      <c r="F165" s="419" t="s">
        <v>263</v>
      </c>
      <c r="G165" s="143"/>
      <c r="H165" s="279">
        <f>H166+H167</f>
        <v>23.5</v>
      </c>
      <c r="I165" s="279">
        <f>I166+I167</f>
        <v>23</v>
      </c>
      <c r="J165" s="279">
        <f>J166+J167</f>
        <v>23</v>
      </c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1:38" s="32" customFormat="1" ht="21.75" customHeight="1">
      <c r="A166" s="72" t="s">
        <v>303</v>
      </c>
      <c r="B166" s="153" t="s">
        <v>90</v>
      </c>
      <c r="C166" s="139" t="s">
        <v>126</v>
      </c>
      <c r="D166" s="139" t="s">
        <v>91</v>
      </c>
      <c r="E166" s="468" t="s">
        <v>392</v>
      </c>
      <c r="F166" s="469"/>
      <c r="G166" s="143" t="s">
        <v>100</v>
      </c>
      <c r="H166" s="279">
        <v>23.5</v>
      </c>
      <c r="I166" s="279">
        <v>23</v>
      </c>
      <c r="J166" s="279">
        <v>23</v>
      </c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1:38" s="32" customFormat="1" ht="1.5" customHeight="1">
      <c r="A167" s="72" t="s">
        <v>101</v>
      </c>
      <c r="B167" s="153" t="s">
        <v>90</v>
      </c>
      <c r="C167" s="139" t="s">
        <v>126</v>
      </c>
      <c r="D167" s="139" t="s">
        <v>91</v>
      </c>
      <c r="E167" s="468" t="s">
        <v>401</v>
      </c>
      <c r="F167" s="469"/>
      <c r="G167" s="143" t="s">
        <v>102</v>
      </c>
      <c r="H167" s="279">
        <v>0</v>
      </c>
      <c r="I167" s="279">
        <v>0</v>
      </c>
      <c r="J167" s="279">
        <v>0</v>
      </c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10" s="23" customFormat="1" ht="18.75">
      <c r="A168" s="144" t="s">
        <v>128</v>
      </c>
      <c r="B168" s="215" t="s">
        <v>90</v>
      </c>
      <c r="C168" s="238">
        <v>10</v>
      </c>
      <c r="D168" s="238"/>
      <c r="E168" s="192"/>
      <c r="F168" s="16"/>
      <c r="G168" s="140"/>
      <c r="H168" s="280">
        <f>+H169+G174</f>
        <v>15</v>
      </c>
      <c r="I168" s="280">
        <f>+I169</f>
        <v>15</v>
      </c>
      <c r="J168" s="280">
        <f>+J169</f>
        <v>15</v>
      </c>
    </row>
    <row r="169" spans="1:10" s="23" customFormat="1" ht="18.75">
      <c r="A169" s="144" t="s">
        <v>129</v>
      </c>
      <c r="B169" s="143" t="s">
        <v>90</v>
      </c>
      <c r="C169" s="239">
        <v>10</v>
      </c>
      <c r="D169" s="216" t="s">
        <v>91</v>
      </c>
      <c r="E169" s="323"/>
      <c r="F169" s="324"/>
      <c r="G169" s="216"/>
      <c r="H169" s="280">
        <f aca="true" t="shared" si="16" ref="H169:J177">H170</f>
        <v>15</v>
      </c>
      <c r="I169" s="280">
        <f t="shared" si="16"/>
        <v>15</v>
      </c>
      <c r="J169" s="280">
        <f t="shared" si="16"/>
        <v>15</v>
      </c>
    </row>
    <row r="170" spans="1:10" s="23" customFormat="1" ht="36" customHeight="1">
      <c r="A170" s="240" t="s">
        <v>356</v>
      </c>
      <c r="B170" s="146" t="s">
        <v>90</v>
      </c>
      <c r="C170" s="241">
        <v>10</v>
      </c>
      <c r="D170" s="242" t="s">
        <v>91</v>
      </c>
      <c r="E170" s="208" t="s">
        <v>266</v>
      </c>
      <c r="F170" s="193" t="s">
        <v>261</v>
      </c>
      <c r="G170" s="177"/>
      <c r="H170" s="280">
        <f t="shared" si="16"/>
        <v>15</v>
      </c>
      <c r="I170" s="280">
        <f t="shared" si="16"/>
        <v>15</v>
      </c>
      <c r="J170" s="280">
        <f t="shared" si="16"/>
        <v>15</v>
      </c>
    </row>
    <row r="171" spans="1:10" s="23" customFormat="1" ht="68.25" customHeight="1">
      <c r="A171" s="301" t="s">
        <v>380</v>
      </c>
      <c r="B171" s="153" t="s">
        <v>90</v>
      </c>
      <c r="C171" s="201">
        <v>10</v>
      </c>
      <c r="D171" s="204" t="s">
        <v>91</v>
      </c>
      <c r="E171" s="211" t="s">
        <v>267</v>
      </c>
      <c r="F171" s="202" t="s">
        <v>261</v>
      </c>
      <c r="G171" s="243"/>
      <c r="H171" s="281">
        <f t="shared" si="16"/>
        <v>15</v>
      </c>
      <c r="I171" s="281">
        <f t="shared" si="16"/>
        <v>15</v>
      </c>
      <c r="J171" s="281">
        <f t="shared" si="16"/>
        <v>15</v>
      </c>
    </row>
    <row r="172" spans="1:10" s="23" customFormat="1" ht="43.5" customHeight="1">
      <c r="A172" s="306" t="s">
        <v>302</v>
      </c>
      <c r="B172" s="153" t="s">
        <v>90</v>
      </c>
      <c r="C172" s="244">
        <v>10</v>
      </c>
      <c r="D172" s="204" t="s">
        <v>91</v>
      </c>
      <c r="E172" s="211" t="s">
        <v>268</v>
      </c>
      <c r="F172" s="202" t="s">
        <v>261</v>
      </c>
      <c r="G172" s="203"/>
      <c r="H172" s="281">
        <f t="shared" si="16"/>
        <v>15</v>
      </c>
      <c r="I172" s="281">
        <f t="shared" si="16"/>
        <v>15</v>
      </c>
      <c r="J172" s="281">
        <f t="shared" si="16"/>
        <v>15</v>
      </c>
    </row>
    <row r="173" spans="1:10" s="23" customFormat="1" ht="20.25" customHeight="1">
      <c r="A173" s="210" t="s">
        <v>130</v>
      </c>
      <c r="B173" s="153" t="s">
        <v>90</v>
      </c>
      <c r="C173" s="201">
        <v>10</v>
      </c>
      <c r="D173" s="204" t="s">
        <v>91</v>
      </c>
      <c r="E173" s="211" t="s">
        <v>268</v>
      </c>
      <c r="F173" s="202" t="s">
        <v>269</v>
      </c>
      <c r="G173" s="243"/>
      <c r="H173" s="281">
        <f t="shared" si="16"/>
        <v>15</v>
      </c>
      <c r="I173" s="279">
        <f>I178</f>
        <v>15</v>
      </c>
      <c r="J173" s="279">
        <f>J178</f>
        <v>15</v>
      </c>
    </row>
    <row r="174" spans="1:38" s="32" customFormat="1" ht="19.5" hidden="1">
      <c r="A174" s="245" t="s">
        <v>133</v>
      </c>
      <c r="B174" s="143" t="s">
        <v>90</v>
      </c>
      <c r="C174" s="241">
        <v>10</v>
      </c>
      <c r="D174" s="242" t="s">
        <v>116</v>
      </c>
      <c r="E174" s="229"/>
      <c r="F174" s="230"/>
      <c r="G174" s="147"/>
      <c r="H174" s="280">
        <f t="shared" si="16"/>
        <v>15</v>
      </c>
      <c r="I174" s="280">
        <f t="shared" si="16"/>
        <v>15</v>
      </c>
      <c r="J174" s="280">
        <f t="shared" si="16"/>
        <v>15</v>
      </c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s="32" customFormat="1" ht="56.25" hidden="1">
      <c r="A175" s="246" t="s">
        <v>205</v>
      </c>
      <c r="B175" s="146" t="s">
        <v>90</v>
      </c>
      <c r="C175" s="247">
        <v>10</v>
      </c>
      <c r="D175" s="247" t="s">
        <v>116</v>
      </c>
      <c r="E175" s="208" t="s">
        <v>146</v>
      </c>
      <c r="F175" s="193" t="s">
        <v>142</v>
      </c>
      <c r="G175" s="147"/>
      <c r="H175" s="280">
        <f t="shared" si="16"/>
        <v>15</v>
      </c>
      <c r="I175" s="280">
        <f t="shared" si="16"/>
        <v>15</v>
      </c>
      <c r="J175" s="280">
        <f t="shared" si="16"/>
        <v>15</v>
      </c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s="28" customFormat="1" ht="0.75" customHeight="1">
      <c r="A176" s="248" t="s">
        <v>206</v>
      </c>
      <c r="B176" s="153" t="s">
        <v>90</v>
      </c>
      <c r="C176" s="249" t="s">
        <v>134</v>
      </c>
      <c r="D176" s="250" t="s">
        <v>116</v>
      </c>
      <c r="E176" s="228" t="s">
        <v>147</v>
      </c>
      <c r="F176" s="184" t="s">
        <v>142</v>
      </c>
      <c r="G176" s="140"/>
      <c r="H176" s="281">
        <f t="shared" si="16"/>
        <v>15</v>
      </c>
      <c r="I176" s="281">
        <f t="shared" si="16"/>
        <v>15</v>
      </c>
      <c r="J176" s="281">
        <f t="shared" si="16"/>
        <v>15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s="28" customFormat="1" ht="27" customHeight="1" hidden="1">
      <c r="A177" s="194" t="s">
        <v>135</v>
      </c>
      <c r="B177" s="153" t="s">
        <v>90</v>
      </c>
      <c r="C177" s="251" t="s">
        <v>134</v>
      </c>
      <c r="D177" s="252" t="s">
        <v>116</v>
      </c>
      <c r="E177" s="228" t="s">
        <v>147</v>
      </c>
      <c r="F177" s="184" t="s">
        <v>153</v>
      </c>
      <c r="G177" s="140"/>
      <c r="H177" s="281">
        <f t="shared" si="16"/>
        <v>15</v>
      </c>
      <c r="I177" s="281">
        <f t="shared" si="16"/>
        <v>15</v>
      </c>
      <c r="J177" s="281">
        <f t="shared" si="16"/>
        <v>15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s="28" customFormat="1" ht="25.5" customHeight="1">
      <c r="A178" s="162" t="s">
        <v>131</v>
      </c>
      <c r="B178" s="153" t="s">
        <v>90</v>
      </c>
      <c r="C178" s="253" t="s">
        <v>134</v>
      </c>
      <c r="D178" s="253" t="s">
        <v>116</v>
      </c>
      <c r="E178" s="211" t="s">
        <v>268</v>
      </c>
      <c r="F178" s="202" t="s">
        <v>269</v>
      </c>
      <c r="G178" s="140" t="s">
        <v>132</v>
      </c>
      <c r="H178" s="279">
        <v>15</v>
      </c>
      <c r="I178" s="279">
        <v>15</v>
      </c>
      <c r="J178" s="279">
        <v>15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s="28" customFormat="1" ht="20.25" customHeight="1">
      <c r="A179" s="163" t="s">
        <v>136</v>
      </c>
      <c r="B179" s="143" t="s">
        <v>90</v>
      </c>
      <c r="C179" s="181">
        <v>11</v>
      </c>
      <c r="D179" s="164"/>
      <c r="E179" s="178"/>
      <c r="F179" s="179"/>
      <c r="G179" s="185"/>
      <c r="H179" s="293">
        <f>+H180</f>
        <v>0</v>
      </c>
      <c r="I179" s="293">
        <f aca="true" t="shared" si="17" ref="I179:J181">+I180</f>
        <v>99</v>
      </c>
      <c r="J179" s="293">
        <f t="shared" si="17"/>
        <v>99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s="28" customFormat="1" ht="20.25" customHeight="1">
      <c r="A180" s="429" t="s">
        <v>357</v>
      </c>
      <c r="B180" s="235" t="s">
        <v>90</v>
      </c>
      <c r="C180" s="181">
        <v>11</v>
      </c>
      <c r="D180" s="164" t="s">
        <v>92</v>
      </c>
      <c r="E180" s="254"/>
      <c r="F180" s="161"/>
      <c r="G180" s="185"/>
      <c r="H180" s="293">
        <f>+H181</f>
        <v>0</v>
      </c>
      <c r="I180" s="293">
        <f t="shared" si="17"/>
        <v>99</v>
      </c>
      <c r="J180" s="293">
        <f t="shared" si="17"/>
        <v>99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s="44" customFormat="1" ht="63" customHeight="1">
      <c r="A181" s="234" t="s">
        <v>358</v>
      </c>
      <c r="B181" s="143" t="s">
        <v>90</v>
      </c>
      <c r="C181" s="143" t="s">
        <v>137</v>
      </c>
      <c r="D181" s="164" t="s">
        <v>92</v>
      </c>
      <c r="E181" s="254" t="s">
        <v>359</v>
      </c>
      <c r="F181" s="161" t="s">
        <v>261</v>
      </c>
      <c r="G181" s="166"/>
      <c r="H181" s="293">
        <f>+H182</f>
        <v>0</v>
      </c>
      <c r="I181" s="293">
        <f t="shared" si="17"/>
        <v>99</v>
      </c>
      <c r="J181" s="293">
        <f t="shared" si="17"/>
        <v>99</v>
      </c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</row>
    <row r="182" spans="1:38" s="28" customFormat="1" ht="78" customHeight="1">
      <c r="A182" s="158" t="s">
        <v>381</v>
      </c>
      <c r="B182" s="139" t="s">
        <v>90</v>
      </c>
      <c r="C182" s="139" t="s">
        <v>137</v>
      </c>
      <c r="D182" s="159" t="s">
        <v>92</v>
      </c>
      <c r="E182" s="25" t="s">
        <v>360</v>
      </c>
      <c r="F182" s="2" t="s">
        <v>261</v>
      </c>
      <c r="G182" s="185"/>
      <c r="H182" s="279">
        <f>+H183+H185</f>
        <v>0</v>
      </c>
      <c r="I182" s="279">
        <f>+I183</f>
        <v>99</v>
      </c>
      <c r="J182" s="279">
        <f>+J183</f>
        <v>99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s="28" customFormat="1" ht="46.5" customHeight="1">
      <c r="A183" s="381" t="s">
        <v>364</v>
      </c>
      <c r="B183" s="139" t="s">
        <v>90</v>
      </c>
      <c r="C183" s="139" t="s">
        <v>137</v>
      </c>
      <c r="D183" s="159" t="s">
        <v>92</v>
      </c>
      <c r="E183" s="25" t="s">
        <v>361</v>
      </c>
      <c r="F183" s="2" t="s">
        <v>362</v>
      </c>
      <c r="G183" s="185"/>
      <c r="H183" s="279">
        <f>+H184</f>
        <v>0</v>
      </c>
      <c r="I183" s="279">
        <f>+I184</f>
        <v>99</v>
      </c>
      <c r="J183" s="279">
        <f>+J184</f>
        <v>99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s="28" customFormat="1" ht="25.5" customHeight="1">
      <c r="A184" s="213" t="s">
        <v>99</v>
      </c>
      <c r="B184" s="139" t="s">
        <v>90</v>
      </c>
      <c r="C184" s="139" t="s">
        <v>137</v>
      </c>
      <c r="D184" s="159" t="s">
        <v>92</v>
      </c>
      <c r="E184" s="25" t="s">
        <v>361</v>
      </c>
      <c r="F184" s="2" t="s">
        <v>362</v>
      </c>
      <c r="G184" s="166" t="s">
        <v>100</v>
      </c>
      <c r="H184" s="279">
        <v>0</v>
      </c>
      <c r="I184" s="279">
        <v>99</v>
      </c>
      <c r="J184" s="279">
        <v>99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s="28" customFormat="1" ht="0.75" customHeight="1">
      <c r="A185" s="162" t="s">
        <v>232</v>
      </c>
      <c r="B185" s="139"/>
      <c r="C185" s="139"/>
      <c r="D185" s="159"/>
      <c r="E185" s="25"/>
      <c r="F185" s="2"/>
      <c r="G185" s="185"/>
      <c r="H185" s="279">
        <f>+H186</f>
        <v>0</v>
      </c>
      <c r="I185" s="279"/>
      <c r="J185" s="279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s="28" customFormat="1" ht="32.25" customHeight="1" hidden="1">
      <c r="A186" s="35" t="s">
        <v>99</v>
      </c>
      <c r="B186" s="7" t="s">
        <v>90</v>
      </c>
      <c r="C186" s="21" t="s">
        <v>137</v>
      </c>
      <c r="D186" s="21" t="s">
        <v>92</v>
      </c>
      <c r="E186" s="25" t="s">
        <v>138</v>
      </c>
      <c r="F186" s="2" t="s">
        <v>151</v>
      </c>
      <c r="G186" s="45" t="s">
        <v>100</v>
      </c>
      <c r="H186" s="279"/>
      <c r="I186" s="279"/>
      <c r="J186" s="279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s="28" customFormat="1" ht="26.25" customHeight="1" hidden="1">
      <c r="A187" s="282" t="s">
        <v>207</v>
      </c>
      <c r="B187" s="283" t="s">
        <v>90</v>
      </c>
      <c r="C187" s="283" t="s">
        <v>113</v>
      </c>
      <c r="D187" s="21"/>
      <c r="E187" s="464"/>
      <c r="F187" s="465"/>
      <c r="G187" s="7"/>
      <c r="H187" s="300">
        <f>H188</f>
        <v>0</v>
      </c>
      <c r="I187" s="309">
        <f aca="true" t="shared" si="18" ref="I187:J192">I188</f>
        <v>0</v>
      </c>
      <c r="J187" s="300">
        <f t="shared" si="18"/>
        <v>0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s="28" customFormat="1" ht="27" customHeight="1" hidden="1">
      <c r="A188" s="137" t="s">
        <v>207</v>
      </c>
      <c r="B188" s="7" t="s">
        <v>90</v>
      </c>
      <c r="C188" s="7" t="s">
        <v>113</v>
      </c>
      <c r="D188" s="21" t="s">
        <v>91</v>
      </c>
      <c r="E188" s="464"/>
      <c r="F188" s="465"/>
      <c r="G188" s="7"/>
      <c r="H188" s="33">
        <f>H189</f>
        <v>0</v>
      </c>
      <c r="I188" s="33">
        <f t="shared" si="18"/>
        <v>0</v>
      </c>
      <c r="J188" s="33">
        <f t="shared" si="18"/>
        <v>0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s="28" customFormat="1" ht="64.5" customHeight="1" hidden="1">
      <c r="A189" s="234" t="s">
        <v>228</v>
      </c>
      <c r="B189" s="7" t="s">
        <v>90</v>
      </c>
      <c r="C189" s="7" t="s">
        <v>113</v>
      </c>
      <c r="D189" s="21" t="s">
        <v>91</v>
      </c>
      <c r="E189" s="464" t="s">
        <v>286</v>
      </c>
      <c r="F189" s="465"/>
      <c r="G189" s="7"/>
      <c r="H189" s="33">
        <f>H190</f>
        <v>0</v>
      </c>
      <c r="I189" s="33">
        <f t="shared" si="18"/>
        <v>0</v>
      </c>
      <c r="J189" s="33">
        <f t="shared" si="18"/>
        <v>0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s="28" customFormat="1" ht="75.75" customHeight="1" hidden="1">
      <c r="A190" s="158" t="s">
        <v>229</v>
      </c>
      <c r="B190" s="7" t="s">
        <v>90</v>
      </c>
      <c r="C190" s="7" t="s">
        <v>113</v>
      </c>
      <c r="D190" s="21" t="s">
        <v>91</v>
      </c>
      <c r="E190" s="464" t="s">
        <v>287</v>
      </c>
      <c r="F190" s="465"/>
      <c r="G190" s="7"/>
      <c r="H190" s="33">
        <f>H192</f>
        <v>0</v>
      </c>
      <c r="I190" s="33">
        <f>I192</f>
        <v>0</v>
      </c>
      <c r="J190" s="33">
        <f>J192</f>
        <v>0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s="28" customFormat="1" ht="24" customHeight="1" hidden="1">
      <c r="A191" s="158" t="s">
        <v>285</v>
      </c>
      <c r="B191" s="7"/>
      <c r="C191" s="7"/>
      <c r="D191" s="21"/>
      <c r="E191" s="307" t="s">
        <v>288</v>
      </c>
      <c r="F191" s="45" t="s">
        <v>261</v>
      </c>
      <c r="G191" s="7"/>
      <c r="H191" s="33"/>
      <c r="I191" s="33">
        <f>I192</f>
        <v>0</v>
      </c>
      <c r="J191" s="33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s="28" customFormat="1" ht="20.25" customHeight="1" hidden="1">
      <c r="A192" s="137" t="s">
        <v>207</v>
      </c>
      <c r="B192" s="7" t="s">
        <v>90</v>
      </c>
      <c r="C192" s="7" t="s">
        <v>113</v>
      </c>
      <c r="D192" s="21" t="s">
        <v>91</v>
      </c>
      <c r="E192" s="464" t="s">
        <v>289</v>
      </c>
      <c r="F192" s="465"/>
      <c r="G192" s="7"/>
      <c r="H192" s="33">
        <f>H193</f>
        <v>0</v>
      </c>
      <c r="I192" s="33">
        <f t="shared" si="18"/>
        <v>0</v>
      </c>
      <c r="J192" s="33">
        <f t="shared" si="18"/>
        <v>0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s="28" customFormat="1" ht="19.5" customHeight="1" hidden="1">
      <c r="A193" s="137" t="s">
        <v>209</v>
      </c>
      <c r="B193" s="7" t="s">
        <v>90</v>
      </c>
      <c r="C193" s="7" t="s">
        <v>113</v>
      </c>
      <c r="D193" s="21" t="s">
        <v>91</v>
      </c>
      <c r="E193" s="464" t="s">
        <v>289</v>
      </c>
      <c r="F193" s="465"/>
      <c r="G193" s="283" t="s">
        <v>208</v>
      </c>
      <c r="H193" s="33"/>
      <c r="I193" s="33"/>
      <c r="J193" s="33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s="28" customFormat="1" ht="18.75" hidden="1">
      <c r="A194" s="289" t="s">
        <v>231</v>
      </c>
      <c r="B194" s="7"/>
      <c r="C194" s="7"/>
      <c r="D194" s="21"/>
      <c r="E194" s="286"/>
      <c r="F194" s="287"/>
      <c r="G194" s="7"/>
      <c r="H194" s="33"/>
      <c r="I194" s="288">
        <v>2.5</v>
      </c>
      <c r="J194" s="291">
        <v>5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s="28" customFormat="1" ht="19.5" customHeight="1">
      <c r="A195" s="290" t="s">
        <v>232</v>
      </c>
      <c r="B195" s="7"/>
      <c r="C195" s="7"/>
      <c r="D195" s="21"/>
      <c r="E195" s="286"/>
      <c r="F195" s="287"/>
      <c r="G195" s="7"/>
      <c r="H195" s="33"/>
      <c r="I195" s="431">
        <v>300.809</v>
      </c>
      <c r="J195" s="432">
        <v>614.6829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s="28" customFormat="1" ht="18.75">
      <c r="A196" s="6"/>
      <c r="B196" s="8"/>
      <c r="C196" s="8"/>
      <c r="D196" s="46"/>
      <c r="E196" s="47"/>
      <c r="F196" s="48"/>
      <c r="G196" s="8"/>
      <c r="H196" s="49"/>
      <c r="I196" s="26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s="28" customFormat="1" ht="18.75">
      <c r="A197" s="6"/>
      <c r="B197" s="8"/>
      <c r="C197" s="8"/>
      <c r="D197" s="46"/>
      <c r="E197" s="47"/>
      <c r="F197" s="48"/>
      <c r="G197" s="8"/>
      <c r="H197" s="49"/>
      <c r="I197" s="26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s="28" customFormat="1" ht="18.75">
      <c r="A198" s="6"/>
      <c r="B198" s="8"/>
      <c r="C198" s="8"/>
      <c r="D198" s="46"/>
      <c r="E198" s="47"/>
      <c r="F198" s="48"/>
      <c r="G198" s="8"/>
      <c r="H198" s="49"/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s="28" customFormat="1" ht="18.75">
      <c r="A199" s="6"/>
      <c r="B199" s="8"/>
      <c r="C199" s="8"/>
      <c r="D199" s="46"/>
      <c r="E199" s="47"/>
      <c r="F199" s="48"/>
      <c r="G199" s="8"/>
      <c r="H199" s="49"/>
      <c r="I199" s="26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s="28" customFormat="1" ht="18.75">
      <c r="A200" s="6"/>
      <c r="B200" s="8"/>
      <c r="C200" s="8"/>
      <c r="D200" s="46"/>
      <c r="E200" s="47"/>
      <c r="F200" s="48"/>
      <c r="G200" s="8"/>
      <c r="H200" s="49"/>
      <c r="I200" s="26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s="28" customFormat="1" ht="18.75">
      <c r="A201" s="6"/>
      <c r="B201" s="8"/>
      <c r="C201" s="8"/>
      <c r="D201" s="46"/>
      <c r="E201" s="47"/>
      <c r="F201" s="48"/>
      <c r="G201" s="8"/>
      <c r="H201" s="49"/>
      <c r="I201" s="26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s="28" customFormat="1" ht="18.75">
      <c r="A202" s="6"/>
      <c r="B202" s="8"/>
      <c r="C202" s="8"/>
      <c r="D202" s="46"/>
      <c r="E202" s="47"/>
      <c r="F202" s="48"/>
      <c r="G202" s="8"/>
      <c r="H202" s="49"/>
      <c r="I202" s="26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s="28" customFormat="1" ht="18.75">
      <c r="A203" s="6"/>
      <c r="B203" s="8"/>
      <c r="C203" s="8"/>
      <c r="D203" s="46"/>
      <c r="E203" s="47"/>
      <c r="F203" s="48"/>
      <c r="G203" s="8"/>
      <c r="H203" s="49"/>
      <c r="I203" s="26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s="28" customFormat="1" ht="18.75">
      <c r="A204" s="6"/>
      <c r="B204" s="8"/>
      <c r="C204" s="8"/>
      <c r="D204" s="46"/>
      <c r="E204" s="47"/>
      <c r="F204" s="48"/>
      <c r="G204" s="8"/>
      <c r="H204" s="49"/>
      <c r="I204" s="26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s="28" customFormat="1" ht="18.75">
      <c r="A205" s="6"/>
      <c r="B205" s="8"/>
      <c r="C205" s="8"/>
      <c r="D205" s="46"/>
      <c r="E205" s="47"/>
      <c r="F205" s="48"/>
      <c r="G205" s="8"/>
      <c r="H205" s="49"/>
      <c r="I205" s="26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s="28" customFormat="1" ht="18.75">
      <c r="A206" s="6"/>
      <c r="B206" s="8"/>
      <c r="C206" s="8"/>
      <c r="D206" s="46"/>
      <c r="E206" s="47"/>
      <c r="F206" s="48"/>
      <c r="G206" s="8"/>
      <c r="H206" s="49"/>
      <c r="I206" s="26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s="28" customFormat="1" ht="18.75">
      <c r="A207" s="6"/>
      <c r="B207" s="8"/>
      <c r="C207" s="8"/>
      <c r="D207" s="46"/>
      <c r="E207" s="47"/>
      <c r="F207" s="48"/>
      <c r="G207" s="8"/>
      <c r="H207" s="49"/>
      <c r="I207" s="2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s="28" customFormat="1" ht="18.75">
      <c r="A208" s="6"/>
      <c r="B208" s="8"/>
      <c r="C208" s="8"/>
      <c r="D208" s="46"/>
      <c r="E208" s="47"/>
      <c r="F208" s="48"/>
      <c r="G208" s="8"/>
      <c r="H208" s="49"/>
      <c r="I208" s="26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s="28" customFormat="1" ht="18.75">
      <c r="A209" s="6"/>
      <c r="B209" s="8"/>
      <c r="C209" s="8"/>
      <c r="D209" s="46"/>
      <c r="E209" s="47"/>
      <c r="F209" s="48"/>
      <c r="G209" s="8"/>
      <c r="H209" s="49"/>
      <c r="I209" s="26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s="28" customFormat="1" ht="18.75">
      <c r="A210" s="6"/>
      <c r="B210" s="8"/>
      <c r="C210" s="8"/>
      <c r="D210" s="46"/>
      <c r="E210" s="47"/>
      <c r="F210" s="48"/>
      <c r="G210" s="8"/>
      <c r="H210" s="49"/>
      <c r="I210" s="26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s="28" customFormat="1" ht="18.75">
      <c r="A211" s="6"/>
      <c r="B211" s="8"/>
      <c r="C211" s="8"/>
      <c r="D211" s="46"/>
      <c r="E211" s="47"/>
      <c r="F211" s="48"/>
      <c r="G211" s="8"/>
      <c r="H211" s="49"/>
      <c r="I211" s="26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s="28" customFormat="1" ht="18.75">
      <c r="A212" s="6"/>
      <c r="B212" s="8"/>
      <c r="C212" s="8"/>
      <c r="D212" s="46"/>
      <c r="E212" s="47"/>
      <c r="F212" s="48"/>
      <c r="G212" s="8"/>
      <c r="H212" s="49"/>
      <c r="I212" s="26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s="28" customFormat="1" ht="18.75">
      <c r="A213" s="6"/>
      <c r="B213" s="8"/>
      <c r="C213" s="8"/>
      <c r="D213" s="46"/>
      <c r="E213" s="47"/>
      <c r="F213" s="48"/>
      <c r="G213" s="8"/>
      <c r="H213" s="49"/>
      <c r="I213" s="26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s="28" customFormat="1" ht="18.75">
      <c r="A214" s="6"/>
      <c r="B214" s="8"/>
      <c r="C214" s="8"/>
      <c r="D214" s="46"/>
      <c r="E214" s="47"/>
      <c r="F214" s="48"/>
      <c r="G214" s="8"/>
      <c r="H214" s="49"/>
      <c r="I214" s="26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s="28" customFormat="1" ht="18.75">
      <c r="A215" s="6"/>
      <c r="B215" s="8"/>
      <c r="C215" s="8"/>
      <c r="D215" s="46"/>
      <c r="E215" s="47"/>
      <c r="F215" s="48"/>
      <c r="G215" s="8"/>
      <c r="H215" s="49"/>
      <c r="I215" s="26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s="28" customFormat="1" ht="18.75">
      <c r="A216" s="6"/>
      <c r="B216" s="8"/>
      <c r="C216" s="8"/>
      <c r="D216" s="46"/>
      <c r="E216" s="47"/>
      <c r="F216" s="48"/>
      <c r="G216" s="8"/>
      <c r="H216" s="49"/>
      <c r="I216" s="26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s="28" customFormat="1" ht="18.75">
      <c r="A217" s="6"/>
      <c r="B217" s="8"/>
      <c r="C217" s="8"/>
      <c r="D217" s="46"/>
      <c r="E217" s="47"/>
      <c r="F217" s="48"/>
      <c r="G217" s="8"/>
      <c r="H217" s="49"/>
      <c r="I217" s="26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s="28" customFormat="1" ht="18.75">
      <c r="A218" s="6"/>
      <c r="B218" s="8"/>
      <c r="C218" s="8"/>
      <c r="D218" s="46"/>
      <c r="E218" s="47"/>
      <c r="F218" s="48"/>
      <c r="G218" s="8"/>
      <c r="H218" s="49"/>
      <c r="I218" s="26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s="28" customFormat="1" ht="18.75">
      <c r="A219" s="6"/>
      <c r="B219" s="8"/>
      <c r="C219" s="8"/>
      <c r="D219" s="46"/>
      <c r="E219" s="47"/>
      <c r="F219" s="48"/>
      <c r="G219" s="8"/>
      <c r="H219" s="49"/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s="28" customFormat="1" ht="18.75">
      <c r="A220" s="6"/>
      <c r="B220" s="8"/>
      <c r="C220" s="8"/>
      <c r="D220" s="46"/>
      <c r="E220" s="47"/>
      <c r="F220" s="48"/>
      <c r="G220" s="8"/>
      <c r="H220" s="49"/>
      <c r="I220" s="26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s="28" customFormat="1" ht="18.75">
      <c r="A221" s="6"/>
      <c r="B221" s="8"/>
      <c r="C221" s="8"/>
      <c r="D221" s="46"/>
      <c r="E221" s="47"/>
      <c r="F221" s="48"/>
      <c r="G221" s="8"/>
      <c r="H221" s="49"/>
      <c r="I221" s="26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s="28" customFormat="1" ht="18.75">
      <c r="A222" s="6"/>
      <c r="B222" s="8"/>
      <c r="C222" s="8"/>
      <c r="D222" s="46"/>
      <c r="E222" s="47"/>
      <c r="F222" s="48"/>
      <c r="G222" s="8"/>
      <c r="H222" s="49"/>
      <c r="I222" s="26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s="28" customFormat="1" ht="18.75">
      <c r="A223" s="6"/>
      <c r="B223" s="8"/>
      <c r="C223" s="8"/>
      <c r="D223" s="46"/>
      <c r="E223" s="47"/>
      <c r="F223" s="48"/>
      <c r="G223" s="8"/>
      <c r="H223" s="49"/>
      <c r="I223" s="2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s="28" customFormat="1" ht="18.75">
      <c r="A224" s="6"/>
      <c r="B224" s="8"/>
      <c r="C224" s="8"/>
      <c r="D224" s="46"/>
      <c r="E224" s="47"/>
      <c r="F224" s="48"/>
      <c r="G224" s="8"/>
      <c r="H224" s="49"/>
      <c r="I224" s="26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</sheetData>
  <sheetProtection/>
  <mergeCells count="47">
    <mergeCell ref="A1:H1"/>
    <mergeCell ref="A2:J2"/>
    <mergeCell ref="A3:J3"/>
    <mergeCell ref="A4:J4"/>
    <mergeCell ref="A5:H5"/>
    <mergeCell ref="A6:G6"/>
    <mergeCell ref="A7:G7"/>
    <mergeCell ref="A8:H8"/>
    <mergeCell ref="F9:I9"/>
    <mergeCell ref="K23:P23"/>
    <mergeCell ref="K63:M63"/>
    <mergeCell ref="K70:N70"/>
    <mergeCell ref="E96:F96"/>
    <mergeCell ref="E97:F97"/>
    <mergeCell ref="K97:N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12:F112"/>
    <mergeCell ref="K125:N125"/>
    <mergeCell ref="E114:F114"/>
    <mergeCell ref="E115:F115"/>
    <mergeCell ref="E116:F116"/>
    <mergeCell ref="E117:F117"/>
    <mergeCell ref="E118:F118"/>
    <mergeCell ref="E119:F119"/>
    <mergeCell ref="E187:F187"/>
    <mergeCell ref="E120:F120"/>
    <mergeCell ref="E121:F121"/>
    <mergeCell ref="E122:F122"/>
    <mergeCell ref="E123:F123"/>
    <mergeCell ref="E124:F124"/>
    <mergeCell ref="E188:F188"/>
    <mergeCell ref="E189:F189"/>
    <mergeCell ref="E190:F190"/>
    <mergeCell ref="E192:F192"/>
    <mergeCell ref="E193:F193"/>
    <mergeCell ref="E159:F159"/>
    <mergeCell ref="E160:F160"/>
    <mergeCell ref="E164:F164"/>
    <mergeCell ref="E166:F166"/>
    <mergeCell ref="E167:F167"/>
  </mergeCells>
  <printOptions/>
  <pageMargins left="0.7" right="0.2" top="0.4" bottom="0.31" header="0.3" footer="0.23"/>
  <pageSetup blackAndWhite="1" fitToHeight="6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2018-12-26T07:34:31Z</cp:lastPrinted>
  <dcterms:created xsi:type="dcterms:W3CDTF">2014-10-25T07:35:49Z</dcterms:created>
  <dcterms:modified xsi:type="dcterms:W3CDTF">2018-12-26T08:13:41Z</dcterms:modified>
  <cp:category/>
  <cp:version/>
  <cp:contentType/>
  <cp:contentStatus/>
</cp:coreProperties>
</file>